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 7\Downloads\"/>
    </mc:Choice>
  </mc:AlternateContent>
  <bookViews>
    <workbookView xWindow="0" yWindow="0" windowWidth="20490" windowHeight="7755" firstSheet="11" activeTab="12"/>
  </bookViews>
  <sheets>
    <sheet name="Ազատանի մանկ -6 խումբ" sheetId="1" r:id="rId1"/>
    <sheet name="Կամոյի մանկ-1 խումբ" sheetId="2" r:id="rId2"/>
    <sheet name="Այգաբացի մանկ-1 խումբ" sheetId="3" r:id="rId3"/>
    <sheet name="Ջաջուռի մանկ-1 խումբ" sheetId="13" r:id="rId4"/>
    <sheet name="Շուշան մանկ-2 խումբ" sheetId="4" r:id="rId5"/>
    <sheet name="Արևիկի մանկ-2 խումբ" sheetId="5" r:id="rId6"/>
    <sheet name="Մայիսյանի մանկ-2խումբ" sheetId="6" r:id="rId7"/>
    <sheet name="Մարմաշենի մանկ-2 խումբ" sheetId="14" r:id="rId8"/>
    <sheet name="Քեթիի մանկ-2 խումբ" sheetId="7" r:id="rId9"/>
    <sheet name="Հայկավանի մանկ.-2 խումբ" sheetId="8" r:id="rId10"/>
    <sheet name="Ոսկեհասկի մանկ-2 խումբ" sheetId="9" r:id="rId11"/>
    <sheet name="Բասենի մանկ-3 խումբ" sheetId="11" r:id="rId12"/>
    <sheet name="Հեքիաթ մանկ-4 խումբ" sheetId="10" r:id="rId13"/>
    <sheet name="Լեոյի անվան մանկ-4 խումբ" sheetId="12" r:id="rId14"/>
    <sheet name="Արևիկի երժշտական" sheetId="22" r:id="rId15"/>
    <sheet name="Վահրամաբերդի երաժշտական" sheetId="15" r:id="rId16"/>
    <sheet name="Մարմաշենի արվեստի դպրոց" sheetId="18" r:id="rId17"/>
    <sheet name="Ֆերմատա Արվեստի դպրոց" sheetId="17" r:id="rId18"/>
    <sheet name="Ազատանի մարզամշակութային" sheetId="16" r:id="rId19"/>
    <sheet name="Համայնքային գրադարան" sheetId="21" r:id="rId20"/>
    <sheet name="Ախուրյանի կոմունալ սպասարկում" sheetId="24" r:id="rId21"/>
    <sheet name="Մարմաշենի տեխնիկաների սպասարկու" sheetId="25" r:id="rId22"/>
    <sheet name="Ախուրյանի մարզադպրոց" sheetId="26" r:id="rId2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26" l="1"/>
  <c r="G15" i="26"/>
  <c r="G14" i="26"/>
  <c r="G12" i="26"/>
  <c r="G9" i="26"/>
  <c r="G7" i="26"/>
  <c r="G5" i="26"/>
  <c r="G4" i="26"/>
  <c r="G16" i="26" s="1"/>
  <c r="F31" i="25"/>
  <c r="D31" i="25"/>
  <c r="D52" i="24" l="1"/>
  <c r="C52" i="24"/>
  <c r="G51" i="24"/>
  <c r="H51" i="24" s="1"/>
  <c r="F51" i="24"/>
  <c r="D51" i="24"/>
  <c r="C51" i="24"/>
  <c r="H50" i="24"/>
  <c r="H49" i="24"/>
  <c r="G49" i="24"/>
  <c r="H48" i="24"/>
  <c r="H47" i="24"/>
  <c r="H46" i="24"/>
  <c r="F46" i="24"/>
  <c r="D46" i="24"/>
  <c r="C46" i="24"/>
  <c r="H45" i="24"/>
  <c r="H44" i="24"/>
  <c r="H43" i="24"/>
  <c r="H42" i="24"/>
  <c r="G42" i="24"/>
  <c r="F42" i="24"/>
  <c r="D42" i="24"/>
  <c r="C42" i="24"/>
  <c r="H41" i="24"/>
  <c r="H40" i="24"/>
  <c r="H39" i="24"/>
  <c r="H37" i="24"/>
  <c r="G37" i="24"/>
  <c r="F37" i="24"/>
  <c r="D37" i="24"/>
  <c r="C37" i="24"/>
  <c r="H36" i="24"/>
  <c r="G36" i="24"/>
  <c r="G34" i="24"/>
  <c r="H34" i="24" s="1"/>
  <c r="H33" i="24"/>
  <c r="H32" i="24"/>
  <c r="G32" i="24"/>
  <c r="H31" i="24"/>
  <c r="G31" i="24"/>
  <c r="H30" i="24"/>
  <c r="G30" i="24"/>
  <c r="H29" i="24"/>
  <c r="G27" i="24"/>
  <c r="G52" i="24" s="1"/>
  <c r="H52" i="24" s="1"/>
  <c r="D27" i="24"/>
  <c r="C27" i="24"/>
  <c r="H26" i="24"/>
  <c r="G26" i="24"/>
  <c r="H25" i="24"/>
  <c r="H24" i="24"/>
  <c r="G24" i="24"/>
  <c r="H23" i="24"/>
  <c r="G23" i="24"/>
  <c r="H22" i="24"/>
  <c r="H27" i="24" s="1"/>
  <c r="G22" i="24"/>
  <c r="H20" i="24"/>
  <c r="G20" i="24"/>
  <c r="D20" i="24"/>
  <c r="C20" i="24"/>
  <c r="H19" i="24"/>
  <c r="G19" i="24"/>
  <c r="H18" i="24"/>
  <c r="G18" i="24"/>
  <c r="H17" i="24"/>
  <c r="G17" i="24"/>
  <c r="H16" i="24"/>
  <c r="G16" i="24"/>
  <c r="H15" i="24"/>
  <c r="H14" i="24"/>
  <c r="G14" i="24"/>
  <c r="H13" i="24"/>
  <c r="G13" i="24"/>
  <c r="H12" i="24"/>
  <c r="G12" i="24"/>
  <c r="H11" i="24"/>
  <c r="G11" i="24"/>
  <c r="H10" i="24"/>
  <c r="G10" i="24"/>
  <c r="G11" i="18"/>
  <c r="G10" i="18"/>
  <c r="G9" i="18"/>
  <c r="G8" i="18"/>
  <c r="G7" i="18"/>
  <c r="G6" i="15"/>
  <c r="G5" i="15"/>
  <c r="G9" i="15"/>
  <c r="F9" i="15"/>
  <c r="F7" i="15"/>
  <c r="H6" i="10" l="1"/>
  <c r="H7" i="12"/>
  <c r="H6" i="12"/>
  <c r="G10" i="22"/>
  <c r="G7" i="15"/>
  <c r="G8" i="15"/>
  <c r="D18" i="14" l="1"/>
  <c r="C18" i="14"/>
  <c r="G17" i="14"/>
  <c r="H17" i="14" s="1"/>
  <c r="G16" i="14"/>
  <c r="H16" i="14" s="1"/>
  <c r="G15" i="14"/>
  <c r="H15" i="14" s="1"/>
  <c r="G14" i="14"/>
  <c r="H14" i="14" s="1"/>
  <c r="G13" i="14"/>
  <c r="H13" i="14" s="1"/>
  <c r="G12" i="14"/>
  <c r="H12" i="14" s="1"/>
  <c r="G11" i="14"/>
  <c r="H11" i="14" s="1"/>
  <c r="G10" i="14"/>
  <c r="H10" i="14" s="1"/>
  <c r="G9" i="14"/>
  <c r="H9" i="14" s="1"/>
  <c r="G8" i="14"/>
  <c r="H8" i="14" s="1"/>
  <c r="G7" i="14"/>
  <c r="H7" i="14" s="1"/>
  <c r="G6" i="14"/>
  <c r="H6" i="14" s="1"/>
  <c r="H18" i="14" s="1"/>
  <c r="H9" i="11"/>
  <c r="G9" i="11"/>
  <c r="G8" i="11"/>
  <c r="H8" i="11" s="1"/>
  <c r="H17" i="5"/>
  <c r="H16" i="5"/>
  <c r="H15" i="5"/>
  <c r="H14" i="5"/>
  <c r="H13" i="5"/>
  <c r="H12" i="5"/>
  <c r="H11" i="5"/>
  <c r="H10" i="5"/>
  <c r="H9" i="5"/>
  <c r="H8" i="5"/>
  <c r="H7" i="5"/>
  <c r="H6" i="5"/>
  <c r="H17" i="2"/>
  <c r="H18" i="2"/>
  <c r="H16" i="2"/>
  <c r="H15" i="2"/>
  <c r="H9" i="2"/>
  <c r="H8" i="2"/>
  <c r="H7" i="2"/>
  <c r="H11" i="2"/>
  <c r="G11" i="2"/>
  <c r="G8" i="2"/>
  <c r="G18" i="14" l="1"/>
  <c r="G6" i="10"/>
  <c r="D19" i="13"/>
  <c r="C19" i="13"/>
  <c r="H18" i="13"/>
  <c r="G18" i="13"/>
  <c r="H17" i="13"/>
  <c r="G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H19" i="13" s="1"/>
  <c r="G7" i="13"/>
  <c r="G19" i="13" s="1"/>
  <c r="D20" i="3"/>
  <c r="C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H8" i="3"/>
  <c r="H20" i="3" s="1"/>
  <c r="G8" i="3"/>
  <c r="G20" i="3" s="1"/>
  <c r="D18" i="12" l="1"/>
  <c r="C18" i="12"/>
  <c r="H17" i="12"/>
  <c r="G17" i="12"/>
  <c r="H16" i="12"/>
  <c r="G16" i="12"/>
  <c r="H15" i="12"/>
  <c r="G15" i="12"/>
  <c r="H14" i="12"/>
  <c r="G14" i="12"/>
  <c r="G13" i="12"/>
  <c r="H13" i="12" s="1"/>
  <c r="H12" i="12"/>
  <c r="G12" i="12"/>
  <c r="H11" i="12"/>
  <c r="G11" i="12"/>
  <c r="H10" i="12"/>
  <c r="G10" i="12"/>
  <c r="H9" i="12"/>
  <c r="G9" i="12"/>
  <c r="G8" i="12"/>
  <c r="H8" i="12" s="1"/>
  <c r="G7" i="12"/>
  <c r="G6" i="12"/>
  <c r="G18" i="12" s="1"/>
  <c r="D18" i="9"/>
  <c r="C18" i="9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H18" i="9" s="1"/>
  <c r="D18" i="8"/>
  <c r="C18" i="8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G8" i="8"/>
  <c r="H8" i="8" s="1"/>
  <c r="G7" i="8"/>
  <c r="H7" i="8" s="1"/>
  <c r="G6" i="8"/>
  <c r="H6" i="8" s="1"/>
  <c r="D18" i="7"/>
  <c r="C18" i="7"/>
  <c r="H17" i="7"/>
  <c r="G17" i="7"/>
  <c r="H16" i="7"/>
  <c r="G16" i="7"/>
  <c r="H15" i="7"/>
  <c r="G15" i="7"/>
  <c r="H14" i="7"/>
  <c r="G14" i="7"/>
  <c r="H13" i="7"/>
  <c r="G13" i="7"/>
  <c r="H12" i="7"/>
  <c r="G12" i="7"/>
  <c r="H11" i="7"/>
  <c r="G11" i="7"/>
  <c r="H10" i="7"/>
  <c r="G10" i="7"/>
  <c r="H9" i="7"/>
  <c r="G9" i="7"/>
  <c r="G8" i="7"/>
  <c r="H8" i="7" s="1"/>
  <c r="H7" i="7"/>
  <c r="G7" i="7"/>
  <c r="H6" i="7"/>
  <c r="G6" i="7"/>
  <c r="G18" i="7" s="1"/>
  <c r="G10" i="6"/>
  <c r="D18" i="6"/>
  <c r="C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H9" i="6"/>
  <c r="G9" i="6"/>
  <c r="G8" i="6"/>
  <c r="H8" i="6" s="1"/>
  <c r="H7" i="6"/>
  <c r="G7" i="6"/>
  <c r="H6" i="6"/>
  <c r="G6" i="6"/>
  <c r="G18" i="6" s="1"/>
  <c r="D18" i="5"/>
  <c r="C18" i="5"/>
  <c r="G17" i="5"/>
  <c r="G16" i="5"/>
  <c r="G15" i="5"/>
  <c r="G14" i="5"/>
  <c r="G13" i="5"/>
  <c r="G12" i="5"/>
  <c r="G11" i="5"/>
  <c r="G10" i="5"/>
  <c r="G9" i="5"/>
  <c r="G8" i="5"/>
  <c r="G7" i="5"/>
  <c r="G6" i="5"/>
  <c r="G18" i="5" s="1"/>
  <c r="H18" i="7" l="1"/>
  <c r="H18" i="6"/>
  <c r="H18" i="5"/>
  <c r="H18" i="12"/>
  <c r="G18" i="9"/>
  <c r="H18" i="8"/>
  <c r="G18" i="8"/>
  <c r="D18" i="10"/>
  <c r="C18" i="10"/>
  <c r="G17" i="10"/>
  <c r="H17" i="10" s="1"/>
  <c r="G16" i="10"/>
  <c r="H16" i="10" s="1"/>
  <c r="G15" i="10"/>
  <c r="H15" i="10" s="1"/>
  <c r="G14" i="10"/>
  <c r="H14" i="10" s="1"/>
  <c r="G13" i="10"/>
  <c r="H13" i="10" s="1"/>
  <c r="G12" i="10"/>
  <c r="H12" i="10" s="1"/>
  <c r="G11" i="10"/>
  <c r="H11" i="10" s="1"/>
  <c r="G10" i="10"/>
  <c r="H10" i="10" s="1"/>
  <c r="G9" i="10"/>
  <c r="H9" i="10" s="1"/>
  <c r="G8" i="10"/>
  <c r="H8" i="10" s="1"/>
  <c r="G7" i="10"/>
  <c r="H7" i="10" s="1"/>
  <c r="D19" i="11"/>
  <c r="C19" i="11"/>
  <c r="G18" i="11"/>
  <c r="H18" i="11" s="1"/>
  <c r="G17" i="11"/>
  <c r="H17" i="11" s="1"/>
  <c r="G16" i="11"/>
  <c r="H16" i="11" s="1"/>
  <c r="G15" i="11"/>
  <c r="H15" i="11" s="1"/>
  <c r="G14" i="11"/>
  <c r="H14" i="11" s="1"/>
  <c r="G13" i="11"/>
  <c r="H13" i="11" s="1"/>
  <c r="G12" i="11"/>
  <c r="H12" i="11" s="1"/>
  <c r="G11" i="11"/>
  <c r="H11" i="11" s="1"/>
  <c r="G10" i="11"/>
  <c r="H10" i="11" s="1"/>
  <c r="G7" i="11"/>
  <c r="H7" i="11" s="1"/>
  <c r="D18" i="4"/>
  <c r="C18" i="4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/>
  <c r="H9" i="4" s="1"/>
  <c r="G8" i="4"/>
  <c r="G7" i="4"/>
  <c r="H7" i="4" s="1"/>
  <c r="G6" i="4"/>
  <c r="H6" i="4" s="1"/>
  <c r="D19" i="2"/>
  <c r="C19" i="2"/>
  <c r="G18" i="2"/>
  <c r="G17" i="2"/>
  <c r="G16" i="2"/>
  <c r="G15" i="2"/>
  <c r="G14" i="2"/>
  <c r="H14" i="2" s="1"/>
  <c r="G13" i="2"/>
  <c r="H13" i="2" s="1"/>
  <c r="G12" i="2"/>
  <c r="H12" i="2" s="1"/>
  <c r="G10" i="2"/>
  <c r="H10" i="2" s="1"/>
  <c r="G9" i="2"/>
  <c r="G7" i="2"/>
  <c r="D21" i="1"/>
  <c r="C21" i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H18" i="4" l="1"/>
  <c r="H8" i="4"/>
  <c r="H18" i="10"/>
  <c r="G18" i="10"/>
  <c r="H19" i="11"/>
  <c r="G19" i="11"/>
  <c r="G18" i="4"/>
  <c r="H19" i="2"/>
  <c r="G19" i="2"/>
  <c r="G21" i="1"/>
  <c r="H21" i="1"/>
</calcChain>
</file>

<file path=xl/sharedStrings.xml><?xml version="1.0" encoding="utf-8"?>
<sst xmlns="http://schemas.openxmlformats.org/spreadsheetml/2006/main" count="616" uniqueCount="208">
  <si>
    <t>ՆԱԽԱԳԻԾ</t>
  </si>
  <si>
    <t>Հ/հ</t>
  </si>
  <si>
    <t>Պաշտոնի անվանումը</t>
  </si>
  <si>
    <t>Աշխատողների թիվը</t>
  </si>
  <si>
    <t>Սահման ված դրույքը</t>
  </si>
  <si>
    <t>Հաստիքային միավոր</t>
  </si>
  <si>
    <t>Հաստիքային միավորի  դրույքաչափը /դրամ/</t>
  </si>
  <si>
    <t>Ամսական աշխատավարձի ֆոնդը  /դրամ/</t>
  </si>
  <si>
    <t>Տարեկան աշխատավարձի ֆոնդը</t>
  </si>
  <si>
    <t>Տնօրեն</t>
  </si>
  <si>
    <t>Մեթոդիստ, ուս.գծով տնօրենի տեղակալ</t>
  </si>
  <si>
    <t>Բուժքույր</t>
  </si>
  <si>
    <t>Հաշվապահ</t>
  </si>
  <si>
    <t>Գործավար</t>
  </si>
  <si>
    <t>Դաստիարակ</t>
  </si>
  <si>
    <t>Դաստիարակի օգնական</t>
  </si>
  <si>
    <t>Խոհարար</t>
  </si>
  <si>
    <t>Խոհարարի օգնական</t>
  </si>
  <si>
    <t>Տնտեսվար</t>
  </si>
  <si>
    <t>Երաժշտության ղեկավար</t>
  </si>
  <si>
    <t>Ֆիզկուլտուրայի հրահանգիչ</t>
  </si>
  <si>
    <t>Հավաքարար</t>
  </si>
  <si>
    <t>ԸՆԴԱՄԵՆԸ</t>
  </si>
  <si>
    <t>Տնտեսվար/պահեստապետ</t>
  </si>
  <si>
    <t>ՀԱՅԱՍՏԱՆԻ ՀԱՆՐԱՊԵՏՈՒԹՅԱՆ ՇԻՐԱԿԻ ՄԱՐԶԻ                                       ԱԽՈՒՐՅԱՆ ՀԱՄԱՅՆՔԻ ՂԵԿԱՎԱՐ՝                              Ա․ԻԳԻԹՅԱՆ</t>
  </si>
  <si>
    <t>Դռնապան</t>
  </si>
  <si>
    <t>ՀԱՅԱՍՏԱՆԻ ՀԱՆՐԱՊԵՏՈՒԹՅԱՆ ՇԻՐԱԿԻ ՄԱՐԶԻ                                       ԱԽՈՒՐՅԱՆ ՀԱՄԱՅՆՔԻ ՂԵԿԱՎԱՐ՝                      Ա․ԻԳԻԹՅԱՆ</t>
  </si>
  <si>
    <t>դռնապան</t>
  </si>
  <si>
    <t>Դռնապահ</t>
  </si>
  <si>
    <t>Օժանդակ բանվոր</t>
  </si>
  <si>
    <t>Հ/Հ</t>
  </si>
  <si>
    <t>Պաշտոնի անվանում</t>
  </si>
  <si>
    <t>Հաստիքի քանակը</t>
  </si>
  <si>
    <t>Հաստիքային միավորի դրույքաչափը ՀՀ դրամ</t>
  </si>
  <si>
    <t>Սահմանված դրույքաչափը հաստիքի քանակի նկասմամբ</t>
  </si>
  <si>
    <t>Ընդամենը</t>
  </si>
  <si>
    <t>0,75</t>
  </si>
  <si>
    <t>Մանկավարժ</t>
  </si>
  <si>
    <t>0,25</t>
  </si>
  <si>
    <t>ընդամենը</t>
  </si>
  <si>
    <t>8,5</t>
  </si>
  <si>
    <t>Ամսական աշխատավարձի ֆոնդը</t>
  </si>
  <si>
    <t>Տարեկան աշխատավարձի ֆոնդ</t>
  </si>
  <si>
    <t>Հաստիքի քանակ</t>
  </si>
  <si>
    <t>Հաստիքային միավորի դրույքաչափը /ՀՀ դրամ/</t>
  </si>
  <si>
    <t xml:space="preserve">Սահմանված դրույքաչափը /հաստիքի քանակի նկատմամբ/               </t>
  </si>
  <si>
    <t>Փոխտնօրեն ուսումնական գծով</t>
  </si>
  <si>
    <t>Փոխտնօրեն կազմակերպչ. գծով</t>
  </si>
  <si>
    <t>Գրադարանավար</t>
  </si>
  <si>
    <t>2</t>
  </si>
  <si>
    <t>105000</t>
  </si>
  <si>
    <t>Մանկավարժներ</t>
  </si>
  <si>
    <t>0,5</t>
  </si>
  <si>
    <t>11,25</t>
  </si>
  <si>
    <t>ամսական աշխատանքային ֆոնդ</t>
  </si>
  <si>
    <t>Մեթոդիստ</t>
  </si>
  <si>
    <t xml:space="preserve"> Ախուրյան</t>
  </si>
  <si>
    <t xml:space="preserve">  Արևիկ</t>
  </si>
  <si>
    <t>Այգաբաց</t>
  </si>
  <si>
    <t>Բայանդուր</t>
  </si>
  <si>
    <t>Բենիամին</t>
  </si>
  <si>
    <t>Երազգավորս</t>
  </si>
  <si>
    <t>Կապս</t>
  </si>
  <si>
    <t>Հայկավան</t>
  </si>
  <si>
    <t>Ղարիբջանյան</t>
  </si>
  <si>
    <t>Մարմաշեն</t>
  </si>
  <si>
    <t>Վահրամաբերդ</t>
  </si>
  <si>
    <t>Ոսկեհասկ</t>
  </si>
  <si>
    <t>Ակումբավար Արևիկ, Այգաբաց,Հովիտ, Բասեն, Կառնուտ</t>
  </si>
  <si>
    <t>Ակումբավար</t>
  </si>
  <si>
    <t>Առափի</t>
  </si>
  <si>
    <t>Լեռնուտ</t>
  </si>
  <si>
    <t>Մայիսյան</t>
  </si>
  <si>
    <t>Վահրամաբեր</t>
  </si>
  <si>
    <t xml:space="preserve">Համակարգչային </t>
  </si>
  <si>
    <t>օպերատոր</t>
  </si>
  <si>
    <t>հավաքարար</t>
  </si>
  <si>
    <t>Ախուրյանի գրադարան</t>
  </si>
  <si>
    <t>պահակ</t>
  </si>
  <si>
    <t>ՀԱՅԱՍՏԱՆԻ ՀԱՆՐԱՊԵՏՈՒԹՅԱՆ ՇԻՐԱԿԻ ՄԱՐԶԻ ԱԽՈՒՐՅԱՆ ՀԱՄԱՅՆՔԻ &lt;&lt;ԱԽՈՒՐՅԱՆԻ ՀԱՄԱՅՆՔԱՅԻՆ ԳՐԱԴԱՐԱՆ&gt;&gt; ՀՈԱԿ-Ի 2023 ԹՎԱԿԱՆԻ ԱՇԽԱՏԱԿԻՑՆԵՐԻ ՔԱՆԱԿԸ, ՀԱՍՏԻՔԱՑՈՒՑԱԿԸ ԵՎ ՊԱՇՏՈՆԱՅԻՆ ԴՐՈՒՅՔԱՉԱՓԸ</t>
  </si>
  <si>
    <t>Սահմանված դրույքաչափը հաստիքի քանակի նկատմամբ</t>
  </si>
  <si>
    <t>7,46</t>
  </si>
  <si>
    <t>ամսական աշխ. Ֆոնդ</t>
  </si>
  <si>
    <t>տարեկան աշխ. Ֆոնդ</t>
  </si>
  <si>
    <t>տարեկան աշխատ. ֆոնդ</t>
  </si>
  <si>
    <t xml:space="preserve">ԱԽՈՒՐՅԱՆ ՀԱՄԱՅՆՔԻ  ,, ԱԶԱՏԱՆԻ ԱՐՓԻ  ՄԱՆԿԱՊԱՐՏԵԶ,, ՀԱՄԱՅՆՔԱՅԻՆ ՈՉ ԱՌԵՎՏՐԱՅԻՆ  ԿԱԶՄԱԿԵՐՊՈՒԹՅԱՆ  2023 ԹՎԱԿԱՆԻ  ԱՇԽԱՏԱԿԻՑՆԵՐԻ ՔԱՆԱԿԸ, ՀԱՍՏԻՔԱՑՈՒՑԱԿ ԵՎ ՊԱՇՏՈՆԱՅԻՆ ԴՐՈՒՅՔԱՉԱՓԵՐԸ </t>
  </si>
  <si>
    <t xml:space="preserve">ԱԽՈՒՐՅԱՆԻ «ԿԱՄՈՅԻ ՄԱՆԿԱՊԱՐՏԵԶ,, ՀԱՄԱՅՆՔԱՅԻՆ ՈՉ ԱՌԵՎՏՐԱՅԻՆ  ԿԱԶՄԱԿԵՐՊՈՒԹՅԱՆ   2023 ԹՎԱԿԱՆԻ  ԱՇԽԱՏԱԿԻՑՆԵՐԻ ՔԱՆԱԿԸ, ՀԱՍՏԻՔԱՑՈՒՑԱԿ ԵՎ ՊԱՇՏՈՆԱՅԻՆ ԴՐՈՒՅՔԱՉԱՓԵՐԸ </t>
  </si>
  <si>
    <t xml:space="preserve">ԱԽՈՒՐՅԱՆԻ «ԱՅԳԱԲԱՑ ՄԱՆԿԱՊԱՐՏԵԶ,,ՀԱՄԱՅՆՔԱՅԻՆ ՈՉ ԱՌԵՎՏՐԱՅԻՆ  ԿԱԶՄԱԿԵՐՊՈՒԹՅԱՆ   2023 ԹՎԱԿԱՆԻ  ԱՇԽԱՏԱԿԻՑՆԵՐԻ ՔԱՆԱԿԸ, ՀԱՍՏԻՔԱՑՈՒՑԱԿ ԵՎ ՊԱՇՏՈՆԱՅԻՆ ԴՐՈՒՅՔԱՉԱՓԵՐԸ </t>
  </si>
  <si>
    <t xml:space="preserve">ԱԽՈՒՐՅԱՆ ՀԱՄԱՅՆՔԻ «ՋԱՋՈՒՌԻ ՄԱՆԿԱՊԱՐՏԵԶ,, ՀԱՄԱՅՆՔԱՅԻՆ ՈՉ ԱՌԵՎՏՐԱՅԻՆ  ԿԱԶՄԱԿԵՐՊՈՒԹՅԱՆ   2023 ԹՎԱԿԱՆԻ  ԱՇԽԱՏԱԿԻՑՆԵՐԻ ՔԱՆԱԿԸ, ՀԱՍՏԻՔԱՑՈՒՑԱԿ ԵՎ ՊԱՇՏՈՆԱՅԻՆ ԴՐՈՒՅՔԱՉԱՓԵՐԸ </t>
  </si>
  <si>
    <t xml:space="preserve">ՀՀ ՇԻՐԱԿԻ ՄԱՐԶԻ ԱԽՈՒՐՅԱՆ ՀԱՄԱՅՆՔԻ  «ՄԱՅԻՍՅԱՆԻ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</si>
  <si>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 ՀԱՄԱՅՆՔԻ  «ՄԱՐՄԱՇԵՆԻ ՀԵՆՐԻԿ ՍԵՐՈԲՅԱՆԻ ԱՆՎԱՆ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</si>
  <si>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 ՀԱՄԱՅՆՔԻ  «ՔԵԹԻԻ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</si>
  <si>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 ՀԱՄԱՅՆՔԻ «ՀԱՅԿԱՎԱՆԻ ԱԼՎԱՆ ԾԱՂԻԿ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</si>
  <si>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 ՀԱՄԱՅՆՔԻ  «ՈՍԿԵՀԱՍԿԻ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</si>
  <si>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ԱԽՈՒՐՅԱՆԻ «,ԲԱՍԵՆԻ  ՄԱՆԿԱՊԱՐՏԵԶ,, ՀԱՄԱՅՆՔԱՅԻՆ ՈՉ ԱՌԵՎՏՐԱՅԻՆ  ԿԱԶՄԱԿԵՐՊՈՒԹՅԱՆ   2023  ԹՎԱԿԱՆԻ  ԱՇԽԱՏԱԿԻՑՆԵՐԻ ՔԱՆԱԿԸ, ՀԱՍՏԻՔԱՑՈՒՑԱԿ ԵՎ ՊԱՇՏՈՆԱՅԻՆ ԴՐՈՒՅՔԱՉԱՓԵՐԸ </t>
  </si>
  <si>
    <t xml:space="preserve"> ՀՀ ՇԻՐԱԿԻ ՄԱՐԶԻ ԱԽՈՒՐՅԱՆԻ &lt;&lt;ԼԵՈՅԻ ԱՆՎԱՆ  ՄԱՆԿԱՊԱՐՏԵԶ&gt;&gt; ՀԱՄԱՅՆՔԱՅԻՆ ՈՉ ԱՌԵՎՏՐԱՅԻՆ  ԿԱԶՄԱԿԵՐՊՈՒԹՅԱՆ  2023 ԹՎԱԿԱՆԻ  ԱՇԽԱՏԱԿԻՑՆԵՐԻ ՔԱՆԱԿԸ, ՀԱՍՏԻՔԱՑՈՒՑԱԿ ԵՎ ՊԱՇՏՈՆԱՅԻՆ ԴՐՈՒՅՔԱՉԱՓԵՐԸ </t>
  </si>
  <si>
    <t xml:space="preserve">ՀՀ ՇԻՐԱԿԻ ՄԱՐԶԻ ԱԽՈՒՐՅԱՆԻ &lt;&lt;ՀԵՔԻԱԹ ՄԱՆԿԱՊԱՐՏԵԶ&gt;&gt; ՀԱՄԱՅՆՔԱՅԻՆ ՈՉ ԱՌԵՎՏՐԱՅԻՆ  ԿԱԶՄԱԿԵՐՊՈՒԹՅԱՆ  2023 ԹՎԱԿԱՆԻ  ԱՇԽԱՏԱԿԻՑՆԵՐԻ ՔԱՆԱԿԸ, ՀԱՍՏԻՔԱՑՈՒՑԱԿ ԵՎ ՊԱՇՏՈՆԱՅԻՆ ԴՐՈՒՅՔԱՉԱՓԵՐԸ </t>
  </si>
  <si>
    <t>ՀՀ ՇԻՐԱԿԻ ՄԱՐԶԻ ԱԽՈՒՐՅԱՆ ՀԱՄԱՅՆՔԻ &lt;&lt;ՎԱՀՐԱՄԱԲԵՐԴԻ ԵՐԱԺՇՏԱԿԱՆ ԴՊՐՈՑ&gt;&gt; ՀԱՄԱՅՆՔԱՅԻՆ ՈՉ ԱՌԵՎՏՐԱՅԻՆ ԿԱԶՄԱԿԵՐՊՈՒԹՅԱՆ 2023 ԹՎԱԿԱՆԻ ԱՇԽԱՏԱԿԻՑՆԵՐԻ ՔԱՆԱԿԸ, ՀԱՍՏԻՔԱՑՈՒՑԱԿԸ ԵՎ ՊԱՇՏՈՆԱՅԻՆ ԴՐՈՒՅՔԱՉԱՓԵՐԸ</t>
  </si>
  <si>
    <t xml:space="preserve">ՀՀ ՇԻՐԱԿԻ ՄԱՐԶԻ ԱԽՈՒՐՅԱՆ ՀԱՄԱՅՆՔԻ «ԱԶԱՏԱՆԻ ՄԱՐԶԱՄՇԱԿՈՒԹԱՅԻՆ ԿԵՆՏՐՈՆ,, ՀԱՄԱՅՆՔԱՅԻՆ ՈՉ ԱՌԵՎՏՐԱՅԻՆ  ԿԱԶՄԱԿԵՐՊՈՒԹՅԱՆ   2023 ԹՎԱԿԱՆԻ  ԱՇԽԱՏԱԿԻՑՆԵՐԻ ՔԱՆԱԿԸ, ՀԱՍՏԻՔԱՑՈՒՑԱԿ ԵՎ ՊԱՇՏՈՆԱՅԻՆ ԴՐՈՒՅՔԱՉԱՓԵՐԸ </t>
  </si>
  <si>
    <t xml:space="preserve">ՀՀ ՇԻՐԱԿԻ ՄԱՐԶԻ ԱԽՈՒՐՅԱՆ ՀԱՄԱՅՆՔԻ &lt;&lt;ԱԽՈՒՐՅԱՆԻ ՖԵՐՄԱՏԱ  ԱՐՎԵՍՏԻ ԴՊՐՈՑ&gt;&gt; ՀԱՄԱՅՆՔԱՅԻՆ ՈՉ ԱՌԵՎՏՐԱՅԻՆ  ԿԱԶՄԱԿԵՐՊՈՒԹՅԱՆ   2023 ԹՎԱԿԱՆԻ  ԱՇԽԱՏԱԿԻՑՆԵՐԻ ՔԱՆԱԿԸ, ՀԱՍՏԻՔԱՑՈՒՑԱԿԸ ԵՎ ՊԱՇՏՈՆԱՅԻՆ ԴՐՈՒՅՔԱՉԱՓԵՐԸ </t>
  </si>
  <si>
    <t>Հասիքային միավորի դրույքաչափըՀՀ դրամ</t>
  </si>
  <si>
    <t>Սահմանված դրույքաչափը  /հաստիքի քանակի նկատմամբ/</t>
  </si>
  <si>
    <t>ՀՀ ՇԻՐԱԿԻ ՄԱՐԶԻ ԱԽՈՒՐՅԱՆ ՀԱՄԱՅՆՔԻ &lt;&lt;ԱՐԵՎԻԿԻ ԵՐԱԺՇՏԱԿԱՆ ԴՊՐՈՑ&gt;&gt; ՀԱՄԱՅՆՔԱՅԻՆ ՈՉ ԱՌԵՎՏՐԱՅԻՆ ԿԱԶՄԱԿԵՐՊՈՒԹՅԱՆ 2023 ԹՎԱԿԱՆԻ ԱՇԽԱՏԱԿԻՑՆԵՐԻ ՔԱՆԱԿԸ, ՀԱՍՏԻՔԱՑՈՒՑԱԿԸ ԵՎ ՊԱՇՏՈՆԱՅԻՆ ԴՐՈՒՅՔԱՉԱՓԵՐԸ</t>
  </si>
  <si>
    <t>ՀՀ ՇԻՐԱԿԻ ՄԱՐԶԻ ԱԽՈՒՐՅԱՆ ՀԱՄԱՅՆՔԻ &lt;&lt;ՄԱՐՄԱՇԵՆԻ ԱՐՎԵՍՏԻ  ԴՊՐՈՑ&gt;&gt; ՀԱՄԱՅՆՔԱՅԻՆ ՈՉ ԱՌԵՎՏՐԱՅԻՆ ԿԱԶՄԱԿԵՐՊՈՒԹՅԱՆ 2023 ԹՎԱԿԱՆԻ ԱՇԽԱՏԱԿԻՑՆԵՐԻ ՔԱՆԱԿԸ, ՀԱՍՏԻՔԱՑՈՒՑԱԿԸ ԵՎ ՊԱՇՏՈՆԱՅԻՆ ԴՐՈՒՅՔԱՉԱՓԵՐԸ</t>
  </si>
  <si>
    <t>Հաստիքային միավորը</t>
  </si>
  <si>
    <t>Պաշտոնային դրույքաչափը /դրամ/</t>
  </si>
  <si>
    <t>Ամսական աշխատանքային ֆոդը</t>
  </si>
  <si>
    <t>Տարեկան աշխատանքային ֆոնդը</t>
  </si>
  <si>
    <t xml:space="preserve"> Կամո, Ջրառատ</t>
  </si>
  <si>
    <r>
      <t>Ախուրյանի մշ</t>
    </r>
    <r>
      <rPr>
        <b/>
        <sz val="11"/>
        <rFont val="Cambria Math"/>
        <family val="1"/>
        <charset val="204"/>
      </rPr>
      <t>.</t>
    </r>
    <r>
      <rPr>
        <b/>
        <sz val="11"/>
        <rFont val="GHEA Grapalat"/>
        <family val="3"/>
      </rPr>
      <t>տուն</t>
    </r>
  </si>
  <si>
    <r>
      <t>Ախուրյանի մշ</t>
    </r>
    <r>
      <rPr>
        <b/>
        <sz val="11"/>
        <rFont val="Cambria Math"/>
        <family val="1"/>
        <charset val="204"/>
      </rPr>
      <t>․</t>
    </r>
    <r>
      <rPr>
        <b/>
        <sz val="11"/>
        <rFont val="GHEA Grapalat"/>
        <family val="3"/>
      </rPr>
      <t>տուն</t>
    </r>
  </si>
  <si>
    <t>52500</t>
  </si>
  <si>
    <t>1</t>
  </si>
  <si>
    <t>210000</t>
  </si>
  <si>
    <t>ՀԱստիքների քանակը</t>
  </si>
  <si>
    <t>Սահմանված հաստիքային միավորի պաշտոնային դրույքաչափը</t>
  </si>
  <si>
    <t>Ընդամենը ամսեկան աշխատավարձի ֆոնդը</t>
  </si>
  <si>
    <t>Տարեկան աշխատավարձի     ֆոնդը</t>
  </si>
  <si>
    <t xml:space="preserve">Վարչական </t>
  </si>
  <si>
    <t>Ինժեներ -շինարար</t>
  </si>
  <si>
    <t>Մեխանիկ</t>
  </si>
  <si>
    <t>Հաշվապահ-գործավար</t>
  </si>
  <si>
    <t xml:space="preserve">Համակարգչային բազայի օպերատոր </t>
  </si>
  <si>
    <t>Հսկիչ (աղբի վճար  գանձող)</t>
  </si>
  <si>
    <t>Հսկիչ (բնակ վարձ գանձող)</t>
  </si>
  <si>
    <t>Ընդամենը վարչական</t>
  </si>
  <si>
    <t>Փողոցների սանիտարական մաքրում</t>
  </si>
  <si>
    <t>Բրիգադիր</t>
  </si>
  <si>
    <t>Փողոց մաքրող բանվոր  /սեզոնային/  2</t>
  </si>
  <si>
    <t>Փողոց մաքրող բանվոր հիմնական</t>
  </si>
  <si>
    <t>Մեխանիզատոր JCB</t>
  </si>
  <si>
    <t>Ջրցան մեքենայի վարորդ</t>
  </si>
  <si>
    <t>Ընդամենը փողոցների սան.մաքրում</t>
  </si>
  <si>
    <t xml:space="preserve">Աղբահանություն </t>
  </si>
  <si>
    <t>Աղբատար ԿԱՄԱԶ  մեքենայի վարորդ</t>
  </si>
  <si>
    <t>Աղբատար մեքենայի վարորդ</t>
  </si>
  <si>
    <t>Աղբատար մեքենայի բանվոր</t>
  </si>
  <si>
    <t>Տեխնիկ-փականագործ</t>
  </si>
  <si>
    <t>Սանտեխնիկ</t>
  </si>
  <si>
    <t>Ընդամենը աղբահանություն</t>
  </si>
  <si>
    <t>Բնակարանային շինարարություն և կոմունալ ծառայություններ (այլ դասերին չպատկանող)</t>
  </si>
  <si>
    <t>Բանվոր</t>
  </si>
  <si>
    <t>Ընդամենը բնակ շինարարություն</t>
  </si>
  <si>
    <t>ճանապարհային տնտեսություն</t>
  </si>
  <si>
    <t>Ավտոգրեյդերի վարորդ</t>
  </si>
  <si>
    <t>Կամազ ինքնաթափի վարորդ</t>
  </si>
  <si>
    <t>Ավտոբուսի վարորդ</t>
  </si>
  <si>
    <t>Ընդամենը ճանապարհային տնտեսություն</t>
  </si>
  <si>
    <t>Փողոցների լուսավորում</t>
  </si>
  <si>
    <t>Էլեկտրիկ</t>
  </si>
  <si>
    <t>Ավտովերելակի վարորդ</t>
  </si>
  <si>
    <t>Ընդամենը  փողոցների լուսավորում</t>
  </si>
  <si>
    <t>Ջրամատակարարում</t>
  </si>
  <si>
    <t>ՕԿՋ-ի աշխատողներ</t>
  </si>
  <si>
    <t>Մեխանիզատոր  CAT</t>
  </si>
  <si>
    <t>Ընդամենը ջրամատակարարում</t>
  </si>
  <si>
    <t>Ընդամենը կոմունալ</t>
  </si>
  <si>
    <r>
      <t xml:space="preserve">ՀԱՅԱՍՏԱՆԻ ՀԱՆՐԱՊԵՏՈՒԹՅԱՆ ՇԻՐԱԿԻ ՄԱՐԶԻ                                                                                                                                             &lt;&lt;ՄԱՐՄԱՇԵՆ ՀԱՄԱՅՆՔԻ  ՏԵԽՆԻԿԱՆԵՐԻ ՍՊԱՍԱՐԿՄԱՆ ԿԵՆՏՐՈՆ&gt;&gt;                                                                                                            ՀԱՄԱՅՆՔԱՅԻՆ ՈՉ ԱՌԵՎՏՐԱՅԻՆ ԿԱԶՄԱԿԵՐՊՈՒԹՅԱՆ                                                                                                                            ԱՇԽԱՏԱԿԻՑՆԵՐԻ 2023 </t>
    </r>
    <r>
      <rPr>
        <b/>
        <sz val="12"/>
        <color rgb="FF000000"/>
        <rFont val="GHEA Grapalat"/>
        <family val="3"/>
      </rPr>
      <t xml:space="preserve">ԹՎԱԿԱՆԻ ՔԱՆԱԿԸ,                                                                                                                                                  </t>
    </r>
    <r>
      <rPr>
        <b/>
        <sz val="12"/>
        <color theme="1"/>
        <rFont val="GHEA Grapalat"/>
        <family val="3"/>
      </rPr>
      <t>ՀԱՍՏԻՔԱՑՈՒՑԱԿԸ ԵՎ ՊԱՇՏՈՆԱՅԻՆ ԴՐՈՒՅՔԱՉԱՓԵՐԸ</t>
    </r>
  </si>
  <si>
    <t>Աշխատակիցների թվաքանակը՝ 19:</t>
  </si>
  <si>
    <t>Հաստիքի անվանումը</t>
  </si>
  <si>
    <t>Հաստիքի</t>
  </si>
  <si>
    <t>քանակը</t>
  </si>
  <si>
    <t>ինժեներ</t>
  </si>
  <si>
    <t>Էլեկտրիկ-տնտեսվար</t>
  </si>
  <si>
    <t>Վարորդ /ավտոգրեյդեր ԳՍ-10.07/</t>
  </si>
  <si>
    <t>Վարորդ /Ինքնաթափ-բեռնատար-MAZ-555102-220/</t>
  </si>
  <si>
    <t>Վարորդ /Էքսկավատոր-բեռնիչ GEHL BL 818S MANITOU GROUP/</t>
  </si>
  <si>
    <t>Վարորդ /Գլդոն АМКОДОР 6712В/</t>
  </si>
  <si>
    <t>Վարորդ /Էքսկավատոր-բեռնիչ CASE 570 ST/</t>
  </si>
  <si>
    <t>Վարորդ /ԿԱՄԱԶ/</t>
  </si>
  <si>
    <t>Վարորդ /տրակտոր TH (954)-1304/</t>
  </si>
  <si>
    <t>Վարորդ /տրակտոր TH 1804/</t>
  </si>
  <si>
    <t>Ջրագծերը սպասարկող վարպետ</t>
  </si>
  <si>
    <r>
      <t>0</t>
    </r>
    <r>
      <rPr>
        <sz val="12"/>
        <color theme="1"/>
        <rFont val="MS Mincho"/>
        <family val="3"/>
      </rPr>
      <t>․</t>
    </r>
    <r>
      <rPr>
        <sz val="12"/>
        <color theme="1"/>
        <rFont val="GHEA Grapalat"/>
        <family val="3"/>
      </rPr>
      <t>5</t>
    </r>
  </si>
  <si>
    <t>Հաստիքների քանակը</t>
  </si>
  <si>
    <t>հաստիքային միավոր</t>
  </si>
  <si>
    <t>Սահմանված դրույքը</t>
  </si>
  <si>
    <t>Սահմանված դրույքաչափըը / ՀՀ դրամ/</t>
  </si>
  <si>
    <t>Փոխտնօրեն</t>
  </si>
  <si>
    <t>Մարզիչ մանկավարժ</t>
  </si>
  <si>
    <t>Պահակ</t>
  </si>
  <si>
    <t xml:space="preserve">          Հավելված      1                                                                    
Հայաստանի Հանրապետության
 Շիրակի մարզի  Ախուրյան  համայնքի 
ավագանու 2022թվականի  նոյեմբերի   -ի թիվ   որոշման</t>
  </si>
  <si>
    <t xml:space="preserve">          Հավելված 2                                                                         
Հայաստանի Հանրապետության
 Շիրակի մարզի  Ախուրյան  համայնքի 
ավագանու 2022թվականի  նոյեմբերի   -ի թիվ   որոշման</t>
  </si>
  <si>
    <t xml:space="preserve">          Հավելված    3                                                                      
Հայաստանի Հանրապետության
 Շիրակի մարզի  Ախուրյան  համայնքի 
ավագանու 2022թվականի  նոյեմբերի   -ի թիվ   որոշման</t>
  </si>
  <si>
    <t xml:space="preserve">          Հավելված   4                                                                       
Հայաստանի Հանրապետության
 Շիրակի մարզի  Ախուրյան  համայնքի 
ավագանու 2022թվականի  նոյեմբերի   -ի թիվ   որոշման</t>
  </si>
  <si>
    <t xml:space="preserve">          Հավելված    6                                                                      
Հայաստանի Հանրապետության
 Շիրակի մարզի  Ախուրյան  համայնքի 
ավագանու 2022թվականի  նոյեմբերի 17   -ի թիվ   որոշման</t>
  </si>
  <si>
    <t xml:space="preserve">          Հավելված     7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</si>
  <si>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 xml:space="preserve">          Հավելված      8                                                                    
Հայաստանի Հանրապետության
 Շիրակի մարզի  Ախուրյան  համայնքի 
ավագանու 2022թվականի  նոյեմբերի  17 -ի թիվ   որոշման</t>
  </si>
  <si>
    <t xml:space="preserve">          Հավելված    9                                                                      
Հայաստանի Հանրապետության
 Շիրակի մարզի  Ախուրյան  համայնքի 
ավագանու 2022թվականի  նոյեմբերի   17-ի թիվ   որոշման</t>
  </si>
  <si>
    <t xml:space="preserve">          Հավելված       10                                                                   
Հայաստանի Հանրապետության
 Շիրակի մարզի  Ախուրյան  համայնքի 
ավագանու 2022թվականի  նոյեմբերի  17 -ի թիվ   որոշման</t>
  </si>
  <si>
    <t xml:space="preserve">          Հավելված   11                                                                       
Հայաստանի Հանրապետության
 Շիրակի մարզի  Ախուրյան  համայնքի 
ավագանու 2022թվականի  նոյեմբերի  17  -ի թիվ   որոշման</t>
  </si>
  <si>
    <t xml:space="preserve">          Հավելված     12                                                                     
Հայաստանի Հանրապետության
 Շիրակի մարզի  Ախուրյան  համայնքի 
ավագանու 2022թվականի  նոյեմբերի 17   -ի թիվ   որոշման</t>
  </si>
  <si>
    <t xml:space="preserve">          Հավելված        13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</si>
  <si>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 xml:space="preserve">          Հավելված          14                                                                
Հայաստանի Հանրապետության
 Շիրակի մարզի  Ախուրյան  համայնքի 
ավագանու 2022թվականի  նոյեմբերի 17   -ի թիվ   որոշման</t>
  </si>
  <si>
    <t>Հավելված   15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</si>
  <si>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>Հավելված  16   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</si>
  <si>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>Հավելված  17   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</si>
  <si>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>Հավելված 18    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</si>
  <si>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>Հավելված   19  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</si>
  <si>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>Հավելված  20                                                                        
Հայաստանի Հանրապետության
 Շիրակի մարզի  Ախուրյան  համայնքի 
ավագանու 2022թվականի  նոյեմբերի 17  -ի թիվ   որոշման</t>
  </si>
  <si>
    <t xml:space="preserve">          Հավելված 21                                                                     
Հայաստանի Հանրապետության
 Շիրակի մարզի  Ախուրյան  համայնքի ավագանու 2022 թվականի  նոյեմբերի 17 -ի   թիվ    որոշման</t>
  </si>
  <si>
    <t>Հավելված     22                                               Հայաստանի Հանրապետության Շիրակի մարզի Ախուրյան համայնքի ավագանու 2022 թվականի նոյեմբերի 17-ի թիվ    որոշման</t>
  </si>
  <si>
    <t xml:space="preserve">          Հավելված  23                                                              
Հայաստանի Հանրապետության
 Շիրակի մարզի  Ախուրյան  համայնքի 
ավագանու 2022 թվականի նոյեմբերի 17-ի թիվ   որոշման</t>
  </si>
  <si>
    <t xml:space="preserve">ԱԽՈՒՐՅԱՆԻ «ՇՈՒՇԱՆ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</si>
  <si>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ՀՀ ՇԻՐԱԿԻ ՄԱՐԶԻ ԱԽՈՒՐՅԱՆԻ «ԱՐԵՎԻԿԻ ՄԱՆԿԱՊԱՐՏԵԶ,, ՀԱՄԱՅՆՔԱՅԻՆ ՈՉ ԱՌԵՎՏՐԱՅԻՆ  ԿԱԶՄԱԿԵՐՊՈՒԹՅԱՆ    2023 ԹՎԱԿԱՆԻ  ԱՇԽԱՏԱԿԻՑՆԵՐԻ ՔԱՆԱԿԸ, ՀԱՍՏԻՔԱՑՈՒՑԱԿ ԵՎ ՊԱՇՏՈՆԱՅԻՆ ԴՐՈՒՅՔԱՉԱՓԵՐԸ </t>
  </si>
  <si>
    <t xml:space="preserve">  ԱԽՈՒՐՅԱՆ ՀԱՄԱՅՆՔԻ «,ԱԽՈՒՐՅԱՆԻ ՀԱՄԱԼԻՐ- ՄԱՐԶԱԴՊՐՈՑ,, ՀԱՄԱՅՆՔԱՅԻՆՈՉ ԱՌԵՎՏՐԱՅԻՆ ԿԱԶՄԱԿԵՐՊՈՒԹՅՈՒՆ 2023 ԹՎԱԿԱՆԻ  ԱՇԽԱՏԱԿԻՑՆԵՐԻ ՔԱՆԱԿԸ, ՀԱՍՏԻՔԱՑՈՒՑԱԿ ԵՎ ՊԱՇՏՈՆԱՅԻՆ ԴՐՈՒՅՔԱՉԱՓԵՐԸ </t>
  </si>
  <si>
    <t xml:space="preserve">          Հավելված  5                                                                        
Հայաստանի Հանրապետության
 Շիրակի մարզի  Ախուրյան  համայնքի 
ավագանու 2022 թվականի  նոյեմբերի  17 -ի թիվ   որոշման</t>
  </si>
  <si>
    <t xml:space="preserve">ԱԽՈՒՐՅԱՆ ՀԱՄԱՅՆՔԻ «,ԱԽՈՒՐՅԱՆԻ  ԿՈՄՈՒՆԱԼ ՍՊԱՍԱՐԿՈՒՄ ԵՎ ԲԱՐԵԿԱՐԳՈՒՄ,,ՀԱՄԱՅՆՔԱՅԻՆ ՈՉ ԱՌԵՎՏՐԱՅԻՆ  ԿԱԶՄԱԿԵՐՊՈՒԹՅԱՆ   2023 ԹՎԱԿԱՆԻ  ԱՇԽԱՏԱԿԻՑՆԵՐԻ ՔԱՆԱԿԸ, ՀԱՍՏԻՔԱՑՈՒՑԱԿ ԵՎ ՊԱՇՏՈՆԱՅԻՆ ԴՐՈՒՅՔԱՉԱՓԵՐԸ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</si>
</sst>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Arial Armenian"/>
      <family val="2"/>
      <charset val="204"/>
    </font>
    <font>
      <b/>
      <sz val="12"/>
      <name val="Arial Armenian"/>
      <family val="2"/>
    </font>
    <font>
      <b/>
      <sz val="10"/>
      <name val="Arial Armenian"/>
      <family val="2"/>
      <charset val="204"/>
    </font>
    <font>
      <b/>
      <sz val="8"/>
      <name val="Arial Armenian"/>
      <family val="2"/>
      <charset val="204"/>
    </font>
    <font>
      <b/>
      <sz val="10"/>
      <name val="Arial Armenian"/>
      <family val="2"/>
    </font>
    <font>
      <b/>
      <sz val="9"/>
      <name val="Arial Armenian"/>
      <family val="2"/>
    </font>
    <font>
      <b/>
      <sz val="12"/>
      <name val="GHEA Grapalat"/>
      <family val="3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  <charset val="204"/>
    </font>
    <font>
      <b/>
      <sz val="10"/>
      <name val="GHEA Grapalat"/>
      <family val="3"/>
    </font>
    <font>
      <b/>
      <sz val="8"/>
      <name val="GHEA Grapalat"/>
      <family val="3"/>
    </font>
    <font>
      <b/>
      <sz val="9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4"/>
      <color theme="1"/>
      <name val="GHEA Grapalat"/>
      <family val="3"/>
    </font>
    <font>
      <b/>
      <sz val="12"/>
      <color theme="1"/>
      <name val="GHEA Grapalat"/>
      <family val="3"/>
    </font>
    <font>
      <b/>
      <sz val="12"/>
      <color rgb="FF000000"/>
      <name val="GHEA Grapalat"/>
      <family val="3"/>
    </font>
    <font>
      <b/>
      <sz val="11"/>
      <color theme="1"/>
      <name val="Arial LatArm"/>
      <family val="2"/>
      <charset val="204"/>
    </font>
    <font>
      <b/>
      <sz val="11"/>
      <color rgb="FF000000"/>
      <name val="Sylfaen"/>
      <family val="1"/>
      <charset val="204"/>
    </font>
    <font>
      <b/>
      <sz val="11"/>
      <color theme="1" tint="4.9989318521683403E-2"/>
      <name val="GHEA Grapalat"/>
      <family val="3"/>
    </font>
    <font>
      <b/>
      <sz val="11"/>
      <name val="GHEA Grapalat"/>
      <family val="3"/>
    </font>
    <font>
      <b/>
      <sz val="11"/>
      <name val="GHEA Grapalat"/>
      <family val="3"/>
      <charset val="204"/>
    </font>
    <font>
      <b/>
      <sz val="11"/>
      <name val="Cambria Math"/>
      <family val="1"/>
      <charset val="204"/>
    </font>
    <font>
      <b/>
      <sz val="11"/>
      <color rgb="FF000000"/>
      <name val="GHEA Grapalat"/>
      <family val="3"/>
      <charset val="204"/>
    </font>
    <font>
      <sz val="12"/>
      <name val="Arial Armenian"/>
      <family val="2"/>
    </font>
    <font>
      <b/>
      <sz val="12"/>
      <name val="Arial Armenian"/>
      <charset val="204"/>
    </font>
    <font>
      <sz val="11"/>
      <name val="Arial Cyr"/>
      <charset val="1"/>
    </font>
    <font>
      <b/>
      <sz val="11"/>
      <name val="Arial Armenian"/>
      <family val="2"/>
    </font>
    <font>
      <sz val="11"/>
      <name val="Arial Armenian"/>
      <family val="2"/>
    </font>
    <font>
      <b/>
      <sz val="11"/>
      <name val="Arial Armenian"/>
      <family val="2"/>
      <charset val="204"/>
    </font>
    <font>
      <b/>
      <sz val="11"/>
      <name val="Arial Cyr"/>
    </font>
    <font>
      <sz val="12"/>
      <name val="Arial Cyr"/>
      <charset val="1"/>
    </font>
    <font>
      <b/>
      <sz val="12"/>
      <name val="Arial Cyr"/>
    </font>
    <font>
      <sz val="12"/>
      <color theme="1"/>
      <name val="GHEA Grapalat"/>
      <family val="3"/>
    </font>
    <font>
      <sz val="12"/>
      <color theme="1"/>
      <name val="MS Mincho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4" fillId="0" borderId="3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left" textRotation="90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textRotation="90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/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center" textRotation="90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0" fontId="9" fillId="0" borderId="5" xfId="0" applyFont="1" applyBorder="1"/>
    <xf numFmtId="0" fontId="9" fillId="0" borderId="0" xfId="0" applyFont="1"/>
    <xf numFmtId="0" fontId="10" fillId="0" borderId="2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0" borderId="3" xfId="0" applyFont="1" applyBorder="1" applyAlignment="1">
      <alignment horizontal="center" textRotation="90" wrapText="1"/>
    </xf>
    <xf numFmtId="0" fontId="11" fillId="0" borderId="4" xfId="0" applyFont="1" applyBorder="1" applyAlignment="1">
      <alignment horizontal="left" textRotation="90" wrapText="1"/>
    </xf>
    <xf numFmtId="0" fontId="11" fillId="0" borderId="5" xfId="0" applyFont="1" applyBorder="1" applyAlignment="1">
      <alignment textRotation="90" wrapText="1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6" xfId="0" applyFont="1" applyBorder="1" applyAlignment="1">
      <alignment horizontal="center" textRotation="90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0" borderId="8" xfId="0" applyFont="1" applyBorder="1"/>
    <xf numFmtId="0" fontId="11" fillId="0" borderId="1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5" xfId="0" applyFont="1" applyBorder="1"/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vertic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textRotation="90" wrapText="1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21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5" fillId="0" borderId="5" xfId="0" applyFont="1" applyBorder="1"/>
    <xf numFmtId="0" fontId="19" fillId="0" borderId="13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19" fillId="0" borderId="26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wrapText="1"/>
    </xf>
    <xf numFmtId="0" fontId="16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Font="1"/>
    <xf numFmtId="0" fontId="20" fillId="0" borderId="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2" fillId="0" borderId="0" xfId="0" applyFont="1"/>
    <xf numFmtId="0" fontId="22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15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4" xfId="0" applyFont="1" applyFill="1" applyBorder="1" applyAlignment="1">
      <alignment horizontal="center" vertical="center"/>
    </xf>
    <xf numFmtId="0" fontId="24" fillId="0" borderId="20" xfId="0" applyFont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24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right" vertical="top" wrapText="1"/>
    </xf>
    <xf numFmtId="0" fontId="24" fillId="0" borderId="21" xfId="0" applyFont="1" applyBorder="1" applyAlignment="1">
      <alignment vertical="top" wrapText="1"/>
    </xf>
    <xf numFmtId="0" fontId="24" fillId="0" borderId="13" xfId="0" applyFont="1" applyBorder="1" applyAlignment="1">
      <alignment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right" vertical="top" wrapText="1"/>
    </xf>
    <xf numFmtId="0" fontId="24" fillId="0" borderId="3" xfId="0" applyFont="1" applyBorder="1" applyAlignment="1">
      <alignment vertical="top" wrapText="1"/>
    </xf>
    <xf numFmtId="0" fontId="24" fillId="0" borderId="30" xfId="0" applyFont="1" applyBorder="1" applyAlignment="1">
      <alignment vertical="top" wrapText="1"/>
    </xf>
    <xf numFmtId="0" fontId="24" fillId="0" borderId="29" xfId="0" applyFont="1" applyBorder="1" applyAlignment="1">
      <alignment vertical="top" wrapText="1"/>
    </xf>
    <xf numFmtId="0" fontId="27" fillId="0" borderId="8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49" fontId="28" fillId="0" borderId="1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5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1" fontId="27" fillId="0" borderId="5" xfId="0" applyNumberFormat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/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/>
    </xf>
    <xf numFmtId="0" fontId="3" fillId="0" borderId="36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9" fillId="0" borderId="0" xfId="0" applyFont="1"/>
    <xf numFmtId="0" fontId="31" fillId="0" borderId="20" xfId="0" applyFont="1" applyBorder="1" applyAlignment="1">
      <alignment horizontal="center" wrapText="1"/>
    </xf>
    <xf numFmtId="0" fontId="31" fillId="0" borderId="2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textRotation="90" wrapText="1"/>
    </xf>
    <xf numFmtId="0" fontId="30" fillId="0" borderId="20" xfId="0" applyFont="1" applyBorder="1" applyAlignment="1">
      <alignment horizontal="center" vertical="center" textRotation="90" wrapText="1"/>
    </xf>
    <xf numFmtId="0" fontId="30" fillId="0" borderId="2" xfId="0" applyFont="1" applyBorder="1" applyAlignment="1">
      <alignment horizontal="center" vertical="center" textRotation="90" wrapText="1"/>
    </xf>
    <xf numFmtId="0" fontId="30" fillId="0" borderId="31" xfId="0" applyFont="1" applyBorder="1" applyAlignment="1">
      <alignment horizontal="center" vertical="center" textRotation="90" wrapText="1"/>
    </xf>
    <xf numFmtId="0" fontId="30" fillId="0" borderId="4" xfId="0" applyFont="1" applyBorder="1" applyAlignment="1">
      <alignment horizontal="center" vertical="center" textRotation="90" wrapText="1"/>
    </xf>
    <xf numFmtId="0" fontId="32" fillId="0" borderId="20" xfId="0" applyFont="1" applyBorder="1" applyAlignment="1">
      <alignment horizontal="center" textRotation="90" wrapText="1"/>
    </xf>
    <xf numFmtId="0" fontId="31" fillId="0" borderId="7" xfId="0" applyFont="1" applyBorder="1" applyAlignment="1">
      <alignment horizontal="center" wrapText="1"/>
    </xf>
    <xf numFmtId="0" fontId="30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/>
    </xf>
    <xf numFmtId="0" fontId="29" fillId="0" borderId="8" xfId="0" applyFont="1" applyBorder="1"/>
    <xf numFmtId="0" fontId="31" fillId="0" borderId="10" xfId="0" applyFont="1" applyBorder="1" applyAlignment="1">
      <alignment horizontal="center"/>
    </xf>
    <xf numFmtId="0" fontId="31" fillId="0" borderId="5" xfId="0" applyFont="1" applyBorder="1" applyAlignment="1">
      <alignment vertical="center" wrapText="1"/>
    </xf>
    <xf numFmtId="0" fontId="31" fillId="0" borderId="5" xfId="0" applyFont="1" applyBorder="1" applyAlignment="1">
      <alignment horizontal="center" wrapText="1"/>
    </xf>
    <xf numFmtId="0" fontId="31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31" fillId="0" borderId="5" xfId="0" applyFont="1" applyBorder="1"/>
    <xf numFmtId="0" fontId="31" fillId="0" borderId="39" xfId="0" applyFont="1" applyBorder="1" applyAlignment="1">
      <alignment horizontal="center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wrapText="1"/>
    </xf>
    <xf numFmtId="0" fontId="31" fillId="0" borderId="6" xfId="0" applyFont="1" applyBorder="1" applyAlignment="1">
      <alignment horizontal="center"/>
    </xf>
    <xf numFmtId="0" fontId="31" fillId="0" borderId="34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/>
    </xf>
    <xf numFmtId="0" fontId="31" fillId="0" borderId="41" xfId="0" applyFont="1" applyBorder="1" applyAlignment="1">
      <alignment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wrapText="1"/>
    </xf>
    <xf numFmtId="0" fontId="31" fillId="0" borderId="41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0" fontId="30" fillId="0" borderId="43" xfId="0" applyFont="1" applyBorder="1" applyAlignment="1">
      <alignment vertical="center" wrapText="1"/>
    </xf>
    <xf numFmtId="0" fontId="30" fillId="0" borderId="43" xfId="0" applyFont="1" applyBorder="1" applyAlignment="1">
      <alignment horizontal="center" vertical="center" wrapText="1"/>
    </xf>
    <xf numFmtId="0" fontId="30" fillId="0" borderId="43" xfId="0" applyFont="1" applyBorder="1" applyAlignment="1">
      <alignment horizontal="center" wrapText="1"/>
    </xf>
    <xf numFmtId="0" fontId="30" fillId="0" borderId="43" xfId="0" applyFont="1" applyBorder="1" applyAlignment="1">
      <alignment horizontal="center"/>
    </xf>
    <xf numFmtId="0" fontId="30" fillId="0" borderId="4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0" fillId="0" borderId="8" xfId="0" applyFont="1" applyBorder="1" applyAlignment="1">
      <alignment vertical="center" wrapText="1"/>
    </xf>
    <xf numFmtId="0" fontId="31" fillId="0" borderId="8" xfId="0" applyFont="1" applyBorder="1" applyAlignment="1">
      <alignment horizontal="center" wrapText="1"/>
    </xf>
    <xf numFmtId="0" fontId="31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/>
    </xf>
    <xf numFmtId="0" fontId="31" fillId="0" borderId="43" xfId="0" applyFont="1" applyBorder="1" applyAlignment="1">
      <alignment horizontal="center" wrapText="1"/>
    </xf>
    <xf numFmtId="0" fontId="31" fillId="0" borderId="43" xfId="0" applyFont="1" applyBorder="1" applyAlignment="1">
      <alignment horizontal="center"/>
    </xf>
    <xf numFmtId="0" fontId="30" fillId="0" borderId="3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41" xfId="0" applyFont="1" applyBorder="1"/>
    <xf numFmtId="0" fontId="31" fillId="0" borderId="41" xfId="0" applyFont="1" applyBorder="1" applyAlignment="1">
      <alignment horizontal="center" vertical="center"/>
    </xf>
    <xf numFmtId="0" fontId="30" fillId="0" borderId="5" xfId="0" applyFont="1" applyBorder="1" applyAlignment="1">
      <alignment vertical="center" wrapText="1"/>
    </xf>
    <xf numFmtId="0" fontId="31" fillId="0" borderId="4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/>
    </xf>
    <xf numFmtId="0" fontId="3" fillId="0" borderId="8" xfId="0" applyFont="1" applyBorder="1" applyAlignment="1">
      <alignment vertical="center" wrapText="1"/>
    </xf>
    <xf numFmtId="0" fontId="27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 wrapText="1"/>
    </xf>
    <xf numFmtId="0" fontId="34" fillId="0" borderId="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/>
    </xf>
    <xf numFmtId="0" fontId="27" fillId="0" borderId="6" xfId="0" applyFont="1" applyBorder="1" applyAlignment="1">
      <alignment horizontal="center" wrapText="1"/>
    </xf>
    <xf numFmtId="0" fontId="27" fillId="0" borderId="6" xfId="0" applyFont="1" applyBorder="1" applyAlignment="1">
      <alignment horizontal="center"/>
    </xf>
    <xf numFmtId="0" fontId="27" fillId="0" borderId="39" xfId="0" applyFont="1" applyBorder="1" applyAlignment="1">
      <alignment horizontal="center"/>
    </xf>
    <xf numFmtId="0" fontId="27" fillId="0" borderId="6" xfId="0" applyFont="1" applyBorder="1"/>
    <xf numFmtId="0" fontId="27" fillId="0" borderId="5" xfId="0" applyFont="1" applyBorder="1" applyAlignment="1">
      <alignment horizontal="center" wrapText="1"/>
    </xf>
    <xf numFmtId="0" fontId="27" fillId="0" borderId="5" xfId="0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7" fillId="0" borderId="34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/>
    </xf>
    <xf numFmtId="0" fontId="27" fillId="0" borderId="43" xfId="0" applyFont="1" applyBorder="1" applyAlignment="1">
      <alignment horizontal="center" wrapText="1"/>
    </xf>
    <xf numFmtId="0" fontId="27" fillId="0" borderId="45" xfId="0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27" fillId="0" borderId="4" xfId="0" applyFont="1" applyBorder="1" applyAlignment="1">
      <alignment horizontal="center"/>
    </xf>
    <xf numFmtId="0" fontId="3" fillId="0" borderId="20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27" fillId="0" borderId="43" xfId="0" applyFont="1" applyBorder="1" applyAlignment="1">
      <alignment horizontal="center" vertical="center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0" fontId="11" fillId="0" borderId="47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1" fontId="8" fillId="0" borderId="5" xfId="0" applyNumberFormat="1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5" fillId="0" borderId="0" xfId="0" applyFont="1" applyAlignment="1">
      <alignment horizontal="right"/>
    </xf>
    <xf numFmtId="0" fontId="15" fillId="0" borderId="33" xfId="0" applyFont="1" applyBorder="1" applyAlignment="1">
      <alignment horizontal="center" wrapText="1"/>
    </xf>
    <xf numFmtId="0" fontId="16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24" xfId="0" applyFont="1" applyBorder="1" applyAlignment="1">
      <alignment vertical="center" wrapText="1"/>
    </xf>
    <xf numFmtId="0" fontId="15" fillId="0" borderId="5" xfId="0" applyFont="1" applyBorder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9" fillId="0" borderId="25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22" fillId="0" borderId="25" xfId="0" applyFont="1" applyBorder="1" applyAlignment="1">
      <alignment horizontal="center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/>
    </xf>
    <xf numFmtId="0" fontId="22" fillId="0" borderId="1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top" wrapText="1"/>
    </xf>
    <xf numFmtId="0" fontId="24" fillId="0" borderId="2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21" xfId="0" applyFont="1" applyBorder="1" applyAlignment="1">
      <alignment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right" vertical="top" wrapText="1"/>
    </xf>
    <xf numFmtId="0" fontId="24" fillId="0" borderId="21" xfId="0" applyFont="1" applyBorder="1" applyAlignment="1">
      <alignment horizontal="right" vertical="top" wrapText="1"/>
    </xf>
    <xf numFmtId="0" fontId="1" fillId="0" borderId="2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36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10" workbookViewId="0">
      <selection activeCell="F22" sqref="E22:F23"/>
    </sheetView>
  </sheetViews>
  <sheetFormatPr defaultRowHeight="15"/>
  <cols>
    <col min="1" max="1" width="9.28515625" bestFit="1" customWidth="1"/>
    <col min="2" max="2" width="19" customWidth="1"/>
    <col min="3" max="6" width="9.28515625" bestFit="1" customWidth="1"/>
    <col min="7" max="7" width="10.28515625" bestFit="1" customWidth="1"/>
    <col min="8" max="8" width="16" customWidth="1"/>
    <col min="9" max="9" width="8.85546875" customWidth="1"/>
  </cols>
  <sheetData>
    <row r="1" spans="1:8" ht="16.5">
      <c r="H1" s="94" t="s">
        <v>0</v>
      </c>
    </row>
    <row r="2" spans="1:8" ht="75" customHeight="1">
      <c r="A2" s="46"/>
      <c r="B2" s="47"/>
      <c r="C2" s="324" t="s">
        <v>181</v>
      </c>
      <c r="D2" s="324"/>
      <c r="E2" s="324"/>
      <c r="F2" s="324"/>
      <c r="G2" s="324"/>
      <c r="H2" s="324"/>
    </row>
    <row r="3" spans="1:8" ht="117.75" customHeight="1" thickBot="1">
      <c r="A3" s="46"/>
      <c r="B3" s="325" t="s">
        <v>85</v>
      </c>
      <c r="C3" s="325"/>
      <c r="D3" s="325"/>
      <c r="E3" s="325"/>
      <c r="F3" s="325"/>
      <c r="G3" s="325"/>
      <c r="H3" s="325"/>
    </row>
    <row r="4" spans="1:8" ht="113.25" thickBot="1">
      <c r="A4" s="48" t="s">
        <v>1</v>
      </c>
      <c r="B4" s="49" t="s">
        <v>2</v>
      </c>
      <c r="C4" s="50" t="s">
        <v>3</v>
      </c>
      <c r="D4" s="50" t="s">
        <v>4</v>
      </c>
      <c r="E4" s="51" t="s">
        <v>5</v>
      </c>
      <c r="F4" s="52" t="s">
        <v>6</v>
      </c>
      <c r="G4" s="53" t="s">
        <v>7</v>
      </c>
      <c r="H4" s="54" t="s">
        <v>8</v>
      </c>
    </row>
    <row r="5" spans="1:8">
      <c r="A5" s="55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5">
        <v>8</v>
      </c>
    </row>
    <row r="6" spans="1:8">
      <c r="A6" s="57">
        <v>1</v>
      </c>
      <c r="B6" s="58" t="s">
        <v>9</v>
      </c>
      <c r="C6" s="59">
        <v>1</v>
      </c>
      <c r="D6" s="59">
        <v>1</v>
      </c>
      <c r="E6" s="59">
        <v>1</v>
      </c>
      <c r="F6" s="60">
        <v>180000</v>
      </c>
      <c r="G6" s="61">
        <f>D6*F6</f>
        <v>180000</v>
      </c>
      <c r="H6" s="60">
        <f t="shared" ref="H6:H20" si="0">G6*13</f>
        <v>2340000</v>
      </c>
    </row>
    <row r="7" spans="1:8" ht="42.75">
      <c r="A7" s="62">
        <v>2</v>
      </c>
      <c r="B7" s="63" t="s">
        <v>10</v>
      </c>
      <c r="C7" s="56">
        <v>1</v>
      </c>
      <c r="D7" s="56">
        <v>1</v>
      </c>
      <c r="E7" s="56">
        <v>1</v>
      </c>
      <c r="F7" s="64">
        <v>120000</v>
      </c>
      <c r="G7" s="65">
        <f t="shared" ref="G7:G20" si="1">D7*F7</f>
        <v>120000</v>
      </c>
      <c r="H7" s="64">
        <f t="shared" si="0"/>
        <v>1560000</v>
      </c>
    </row>
    <row r="8" spans="1:8">
      <c r="A8" s="57">
        <v>3</v>
      </c>
      <c r="B8" s="63" t="s">
        <v>11</v>
      </c>
      <c r="C8" s="56">
        <v>1</v>
      </c>
      <c r="D8" s="56">
        <v>1</v>
      </c>
      <c r="E8" s="56">
        <v>1</v>
      </c>
      <c r="F8" s="64">
        <v>110000</v>
      </c>
      <c r="G8" s="65">
        <f t="shared" si="1"/>
        <v>110000</v>
      </c>
      <c r="H8" s="64">
        <f t="shared" si="0"/>
        <v>1430000</v>
      </c>
    </row>
    <row r="9" spans="1:8">
      <c r="A9" s="62">
        <v>4</v>
      </c>
      <c r="B9" s="63" t="s">
        <v>12</v>
      </c>
      <c r="C9" s="56">
        <v>1</v>
      </c>
      <c r="D9" s="56">
        <v>1</v>
      </c>
      <c r="E9" s="56">
        <v>1</v>
      </c>
      <c r="F9" s="64">
        <v>110000</v>
      </c>
      <c r="G9" s="65">
        <f t="shared" si="1"/>
        <v>110000</v>
      </c>
      <c r="H9" s="64">
        <f t="shared" si="0"/>
        <v>1430000</v>
      </c>
    </row>
    <row r="10" spans="1:8">
      <c r="A10" s="57">
        <v>5</v>
      </c>
      <c r="B10" s="63" t="s">
        <v>13</v>
      </c>
      <c r="C10" s="56">
        <v>1</v>
      </c>
      <c r="D10" s="56">
        <v>0.25</v>
      </c>
      <c r="E10" s="56">
        <v>1</v>
      </c>
      <c r="F10" s="64">
        <v>105000</v>
      </c>
      <c r="G10" s="65">
        <f t="shared" si="1"/>
        <v>26250</v>
      </c>
      <c r="H10" s="64">
        <f t="shared" si="0"/>
        <v>341250</v>
      </c>
    </row>
    <row r="11" spans="1:8">
      <c r="A11" s="62">
        <v>6</v>
      </c>
      <c r="B11" s="63" t="s">
        <v>14</v>
      </c>
      <c r="C11" s="56">
        <v>6</v>
      </c>
      <c r="D11" s="56">
        <v>6.72</v>
      </c>
      <c r="E11" s="56">
        <v>1</v>
      </c>
      <c r="F11" s="64">
        <v>120000</v>
      </c>
      <c r="G11" s="65">
        <f t="shared" si="1"/>
        <v>806400</v>
      </c>
      <c r="H11" s="64">
        <f t="shared" si="0"/>
        <v>10483200</v>
      </c>
    </row>
    <row r="12" spans="1:8" ht="28.5">
      <c r="A12" s="57">
        <v>7</v>
      </c>
      <c r="B12" s="63" t="s">
        <v>15</v>
      </c>
      <c r="C12" s="56">
        <v>6</v>
      </c>
      <c r="D12" s="56">
        <v>6</v>
      </c>
      <c r="E12" s="56">
        <v>1</v>
      </c>
      <c r="F12" s="64">
        <v>110000</v>
      </c>
      <c r="G12" s="65">
        <f t="shared" si="1"/>
        <v>660000</v>
      </c>
      <c r="H12" s="64">
        <f t="shared" si="0"/>
        <v>8580000</v>
      </c>
    </row>
    <row r="13" spans="1:8">
      <c r="A13" s="62">
        <v>8</v>
      </c>
      <c r="B13" s="63" t="s">
        <v>29</v>
      </c>
      <c r="C13" s="56">
        <v>1</v>
      </c>
      <c r="D13" s="56">
        <v>0.5</v>
      </c>
      <c r="E13" s="56">
        <v>1</v>
      </c>
      <c r="F13" s="64">
        <v>105000</v>
      </c>
      <c r="G13" s="65">
        <f t="shared" si="1"/>
        <v>52500</v>
      </c>
      <c r="H13" s="64">
        <f t="shared" si="0"/>
        <v>682500</v>
      </c>
    </row>
    <row r="14" spans="1:8">
      <c r="A14" s="57">
        <v>9</v>
      </c>
      <c r="B14" s="63" t="s">
        <v>16</v>
      </c>
      <c r="C14" s="56">
        <v>1</v>
      </c>
      <c r="D14" s="56">
        <v>1</v>
      </c>
      <c r="E14" s="56">
        <v>1</v>
      </c>
      <c r="F14" s="64">
        <v>105000</v>
      </c>
      <c r="G14" s="65">
        <f t="shared" si="1"/>
        <v>105000</v>
      </c>
      <c r="H14" s="64">
        <f t="shared" si="0"/>
        <v>1365000</v>
      </c>
    </row>
    <row r="15" spans="1:8" ht="28.5">
      <c r="A15" s="62">
        <v>10</v>
      </c>
      <c r="B15" s="63" t="s">
        <v>17</v>
      </c>
      <c r="C15" s="56">
        <v>2</v>
      </c>
      <c r="D15" s="56">
        <v>2</v>
      </c>
      <c r="E15" s="56">
        <v>1</v>
      </c>
      <c r="F15" s="64">
        <v>105000</v>
      </c>
      <c r="G15" s="65">
        <f t="shared" si="1"/>
        <v>210000</v>
      </c>
      <c r="H15" s="64">
        <f t="shared" si="0"/>
        <v>2730000</v>
      </c>
    </row>
    <row r="16" spans="1:8">
      <c r="A16" s="57">
        <v>11</v>
      </c>
      <c r="B16" s="63" t="s">
        <v>25</v>
      </c>
      <c r="C16" s="56">
        <v>1</v>
      </c>
      <c r="D16" s="56">
        <v>1</v>
      </c>
      <c r="E16" s="56">
        <v>1</v>
      </c>
      <c r="F16" s="64">
        <v>105000</v>
      </c>
      <c r="G16" s="65">
        <f t="shared" si="1"/>
        <v>105000</v>
      </c>
      <c r="H16" s="64">
        <f t="shared" si="0"/>
        <v>1365000</v>
      </c>
    </row>
    <row r="17" spans="1:8" ht="28.5">
      <c r="A17" s="62">
        <v>12</v>
      </c>
      <c r="B17" s="63" t="s">
        <v>23</v>
      </c>
      <c r="C17" s="56">
        <v>1</v>
      </c>
      <c r="D17" s="56">
        <v>1</v>
      </c>
      <c r="E17" s="56">
        <v>1</v>
      </c>
      <c r="F17" s="64">
        <v>105000</v>
      </c>
      <c r="G17" s="65">
        <f t="shared" si="1"/>
        <v>105000</v>
      </c>
      <c r="H17" s="64">
        <f t="shared" si="0"/>
        <v>1365000</v>
      </c>
    </row>
    <row r="18" spans="1:8" ht="28.5">
      <c r="A18" s="57">
        <v>13</v>
      </c>
      <c r="B18" s="63" t="s">
        <v>19</v>
      </c>
      <c r="C18" s="56">
        <v>1</v>
      </c>
      <c r="D18" s="56">
        <v>1.5</v>
      </c>
      <c r="E18" s="56">
        <v>1</v>
      </c>
      <c r="F18" s="64">
        <v>120000</v>
      </c>
      <c r="G18" s="65">
        <f t="shared" si="1"/>
        <v>180000</v>
      </c>
      <c r="H18" s="64">
        <f t="shared" si="0"/>
        <v>2340000</v>
      </c>
    </row>
    <row r="19" spans="1:8" ht="28.5">
      <c r="A19" s="62">
        <v>14</v>
      </c>
      <c r="B19" s="63" t="s">
        <v>20</v>
      </c>
      <c r="C19" s="56">
        <v>1</v>
      </c>
      <c r="D19" s="56">
        <v>1</v>
      </c>
      <c r="E19" s="56">
        <v>1</v>
      </c>
      <c r="F19" s="64">
        <v>120000</v>
      </c>
      <c r="G19" s="65">
        <f t="shared" si="1"/>
        <v>120000</v>
      </c>
      <c r="H19" s="64">
        <f t="shared" si="0"/>
        <v>1560000</v>
      </c>
    </row>
    <row r="20" spans="1:8">
      <c r="A20" s="57">
        <v>15</v>
      </c>
      <c r="B20" s="63" t="s">
        <v>21</v>
      </c>
      <c r="C20" s="64">
        <v>2</v>
      </c>
      <c r="D20" s="64">
        <v>2</v>
      </c>
      <c r="E20" s="56">
        <v>1</v>
      </c>
      <c r="F20" s="64">
        <v>105000</v>
      </c>
      <c r="G20" s="65">
        <f t="shared" si="1"/>
        <v>210000</v>
      </c>
      <c r="H20" s="64">
        <f t="shared" si="0"/>
        <v>2730000</v>
      </c>
    </row>
    <row r="21" spans="1:8" ht="15.75" thickBot="1">
      <c r="A21" s="66"/>
      <c r="B21" s="67" t="s">
        <v>22</v>
      </c>
      <c r="C21" s="68">
        <f>SUM(C6:C20)</f>
        <v>27</v>
      </c>
      <c r="D21" s="68">
        <f>SUM(D6:D20)</f>
        <v>26.97</v>
      </c>
      <c r="E21" s="68"/>
      <c r="F21" s="69"/>
      <c r="G21" s="70">
        <f>SUM(G6:G20)</f>
        <v>3100150</v>
      </c>
      <c r="H21" s="64">
        <f>SUM(H6:H20)</f>
        <v>40301950</v>
      </c>
    </row>
  </sheetData>
  <mergeCells count="2">
    <mergeCell ref="C2:H2"/>
    <mergeCell ref="B3:H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H2"/>
    </sheetView>
  </sheetViews>
  <sheetFormatPr defaultRowHeight="15"/>
  <cols>
    <col min="1" max="1" width="9.28515625" bestFit="1" customWidth="1"/>
    <col min="2" max="2" width="14.7109375" customWidth="1"/>
    <col min="3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58.5" customHeight="1">
      <c r="A2" s="46"/>
      <c r="B2" s="47"/>
      <c r="C2" s="327" t="s">
        <v>189</v>
      </c>
      <c r="D2" s="327"/>
      <c r="E2" s="327"/>
      <c r="F2" s="327"/>
      <c r="G2" s="327"/>
      <c r="H2" s="327"/>
    </row>
    <row r="3" spans="1:8" ht="68.25" customHeight="1" thickBot="1">
      <c r="A3" s="46"/>
      <c r="B3" s="325" t="s">
        <v>92</v>
      </c>
      <c r="C3" s="325"/>
      <c r="D3" s="325"/>
      <c r="E3" s="325"/>
      <c r="F3" s="325"/>
      <c r="G3" s="325"/>
      <c r="H3" s="325"/>
    </row>
    <row r="4" spans="1:8" ht="113.25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>G6*13</f>
        <v>1820000</v>
      </c>
    </row>
    <row r="7" spans="1:8" s="8" customFormat="1" ht="49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0">D7*F7</f>
        <v>30000</v>
      </c>
      <c r="H7" s="64">
        <f>G7*13</f>
        <v>390000</v>
      </c>
    </row>
    <row r="8" spans="1:8" s="8" customFormat="1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0"/>
        <v>55000</v>
      </c>
      <c r="H8" s="64">
        <f>G8*13</f>
        <v>715000</v>
      </c>
    </row>
    <row r="9" spans="1:8" s="8" customFormat="1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0"/>
        <v>55000</v>
      </c>
      <c r="H9" s="64">
        <f>G9*13</f>
        <v>715000</v>
      </c>
    </row>
    <row r="10" spans="1:8" s="8" customFormat="1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>D10*F10</f>
        <v>268800</v>
      </c>
      <c r="H10" s="64">
        <f t="shared" ref="H10:H15" si="1">G10*13</f>
        <v>3494400</v>
      </c>
    </row>
    <row r="11" spans="1:8" s="8" customFormat="1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0"/>
        <v>220000</v>
      </c>
      <c r="H11" s="64">
        <f t="shared" si="1"/>
        <v>2860000</v>
      </c>
    </row>
    <row r="12" spans="1:8" s="8" customFormat="1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0"/>
        <v>105000</v>
      </c>
      <c r="H12" s="64">
        <f t="shared" si="1"/>
        <v>1365000</v>
      </c>
    </row>
    <row r="13" spans="1:8" s="8" customFormat="1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0"/>
        <v>52500</v>
      </c>
      <c r="H13" s="64">
        <f t="shared" si="1"/>
        <v>682500</v>
      </c>
    </row>
    <row r="14" spans="1:8" s="8" customFormat="1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0"/>
        <v>60000</v>
      </c>
      <c r="H14" s="64">
        <f t="shared" si="1"/>
        <v>780000</v>
      </c>
    </row>
    <row r="15" spans="1:8" s="8" customFormat="1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0"/>
        <v>30000</v>
      </c>
      <c r="H15" s="64">
        <f t="shared" si="1"/>
        <v>390000</v>
      </c>
    </row>
    <row r="16" spans="1:8" s="8" customFormat="1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0"/>
        <v>105000</v>
      </c>
      <c r="H16" s="64">
        <f>G16*13</f>
        <v>1365000</v>
      </c>
    </row>
    <row r="17" spans="1:8" s="8" customFormat="1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0"/>
        <v>52500</v>
      </c>
      <c r="H17" s="64">
        <f>G17*13</f>
        <v>682500</v>
      </c>
    </row>
    <row r="18" spans="1:8" s="8" customFormat="1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H2"/>
    </sheetView>
  </sheetViews>
  <sheetFormatPr defaultRowHeight="15"/>
  <cols>
    <col min="1" max="1" width="9.28515625" bestFit="1" customWidth="1"/>
    <col min="2" max="2" width="17.42578125" customWidth="1"/>
    <col min="3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57" customHeight="1">
      <c r="A2" s="46"/>
      <c r="B2" s="47"/>
      <c r="C2" s="327" t="s">
        <v>190</v>
      </c>
      <c r="D2" s="327"/>
      <c r="E2" s="327"/>
      <c r="F2" s="327"/>
      <c r="G2" s="327"/>
      <c r="H2" s="327"/>
    </row>
    <row r="3" spans="1:8" ht="56.25" customHeight="1" thickBot="1">
      <c r="A3" s="46"/>
      <c r="B3" s="325" t="s">
        <v>93</v>
      </c>
      <c r="C3" s="325"/>
      <c r="D3" s="325"/>
      <c r="E3" s="325"/>
      <c r="F3" s="325"/>
      <c r="G3" s="325"/>
      <c r="H3" s="325"/>
    </row>
    <row r="4" spans="1:8" ht="113.25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>G6*13</f>
        <v>1820000</v>
      </c>
    </row>
    <row r="7" spans="1:8" s="8" customFormat="1" ht="49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0">D7*F7</f>
        <v>30000</v>
      </c>
      <c r="H7" s="64">
        <f>G7*13</f>
        <v>390000</v>
      </c>
    </row>
    <row r="8" spans="1:8" s="8" customFormat="1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0"/>
        <v>55000</v>
      </c>
      <c r="H8" s="64">
        <f>G8*13</f>
        <v>715000</v>
      </c>
    </row>
    <row r="9" spans="1:8" s="8" customFormat="1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0"/>
        <v>55000</v>
      </c>
      <c r="H9" s="64">
        <f>G9*13</f>
        <v>715000</v>
      </c>
    </row>
    <row r="10" spans="1:8" s="8" customFormat="1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>D10*F10</f>
        <v>268800</v>
      </c>
      <c r="H10" s="64">
        <f t="shared" ref="H10:H15" si="1">G10*13</f>
        <v>3494400</v>
      </c>
    </row>
    <row r="11" spans="1:8" s="8" customFormat="1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0"/>
        <v>220000</v>
      </c>
      <c r="H11" s="64">
        <f t="shared" si="1"/>
        <v>2860000</v>
      </c>
    </row>
    <row r="12" spans="1:8" s="8" customFormat="1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0"/>
        <v>105000</v>
      </c>
      <c r="H12" s="64">
        <f t="shared" si="1"/>
        <v>1365000</v>
      </c>
    </row>
    <row r="13" spans="1:8" s="8" customFormat="1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0"/>
        <v>52500</v>
      </c>
      <c r="H13" s="64">
        <f t="shared" si="1"/>
        <v>682500</v>
      </c>
    </row>
    <row r="14" spans="1:8" s="8" customFormat="1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0"/>
        <v>60000</v>
      </c>
      <c r="H14" s="64">
        <f t="shared" si="1"/>
        <v>780000</v>
      </c>
    </row>
    <row r="15" spans="1:8" s="8" customFormat="1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0"/>
        <v>30000</v>
      </c>
      <c r="H15" s="64">
        <f t="shared" si="1"/>
        <v>390000</v>
      </c>
    </row>
    <row r="16" spans="1:8" s="8" customFormat="1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0"/>
        <v>105000</v>
      </c>
      <c r="H16" s="64">
        <f>G16*13</f>
        <v>1365000</v>
      </c>
    </row>
    <row r="17" spans="1:8" s="8" customFormat="1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0"/>
        <v>52500</v>
      </c>
      <c r="H17" s="64">
        <f>G17*13</f>
        <v>682500</v>
      </c>
    </row>
    <row r="18" spans="1:8" s="8" customFormat="1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opLeftCell="A7" workbookViewId="0">
      <selection activeCell="D8" sqref="D8"/>
    </sheetView>
  </sheetViews>
  <sheetFormatPr defaultRowHeight="12.75"/>
  <cols>
    <col min="1" max="1" width="6.140625" style="6" customWidth="1"/>
    <col min="2" max="2" width="31" style="7" customWidth="1"/>
    <col min="3" max="5" width="7.7109375" style="8" customWidth="1"/>
    <col min="6" max="6" width="12.140625" style="8" customWidth="1"/>
    <col min="7" max="7" width="11.140625" style="8" customWidth="1"/>
    <col min="8" max="8" width="14.140625" style="8" customWidth="1"/>
    <col min="9" max="256" width="9.140625" style="8"/>
    <col min="257" max="257" width="6.140625" style="8" customWidth="1"/>
    <col min="258" max="258" width="31" style="8" customWidth="1"/>
    <col min="259" max="262" width="7.7109375" style="8" customWidth="1"/>
    <col min="263" max="263" width="11.140625" style="8" customWidth="1"/>
    <col min="264" max="264" width="10.7109375" style="8" customWidth="1"/>
    <col min="265" max="512" width="9.140625" style="8"/>
    <col min="513" max="513" width="6.140625" style="8" customWidth="1"/>
    <col min="514" max="514" width="31" style="8" customWidth="1"/>
    <col min="515" max="518" width="7.7109375" style="8" customWidth="1"/>
    <col min="519" max="519" width="11.140625" style="8" customWidth="1"/>
    <col min="520" max="520" width="10.7109375" style="8" customWidth="1"/>
    <col min="521" max="768" width="9.140625" style="8"/>
    <col min="769" max="769" width="6.140625" style="8" customWidth="1"/>
    <col min="770" max="770" width="31" style="8" customWidth="1"/>
    <col min="771" max="774" width="7.7109375" style="8" customWidth="1"/>
    <col min="775" max="775" width="11.140625" style="8" customWidth="1"/>
    <col min="776" max="776" width="10.7109375" style="8" customWidth="1"/>
    <col min="777" max="1024" width="9.140625" style="8"/>
    <col min="1025" max="1025" width="6.140625" style="8" customWidth="1"/>
    <col min="1026" max="1026" width="31" style="8" customWidth="1"/>
    <col min="1027" max="1030" width="7.7109375" style="8" customWidth="1"/>
    <col min="1031" max="1031" width="11.140625" style="8" customWidth="1"/>
    <col min="1032" max="1032" width="10.7109375" style="8" customWidth="1"/>
    <col min="1033" max="1280" width="9.140625" style="8"/>
    <col min="1281" max="1281" width="6.140625" style="8" customWidth="1"/>
    <col min="1282" max="1282" width="31" style="8" customWidth="1"/>
    <col min="1283" max="1286" width="7.7109375" style="8" customWidth="1"/>
    <col min="1287" max="1287" width="11.140625" style="8" customWidth="1"/>
    <col min="1288" max="1288" width="10.7109375" style="8" customWidth="1"/>
    <col min="1289" max="1536" width="9.140625" style="8"/>
    <col min="1537" max="1537" width="6.140625" style="8" customWidth="1"/>
    <col min="1538" max="1538" width="31" style="8" customWidth="1"/>
    <col min="1539" max="1542" width="7.7109375" style="8" customWidth="1"/>
    <col min="1543" max="1543" width="11.140625" style="8" customWidth="1"/>
    <col min="1544" max="1544" width="10.7109375" style="8" customWidth="1"/>
    <col min="1545" max="1792" width="9.140625" style="8"/>
    <col min="1793" max="1793" width="6.140625" style="8" customWidth="1"/>
    <col min="1794" max="1794" width="31" style="8" customWidth="1"/>
    <col min="1795" max="1798" width="7.7109375" style="8" customWidth="1"/>
    <col min="1799" max="1799" width="11.140625" style="8" customWidth="1"/>
    <col min="1800" max="1800" width="10.7109375" style="8" customWidth="1"/>
    <col min="1801" max="2048" width="9.140625" style="8"/>
    <col min="2049" max="2049" width="6.140625" style="8" customWidth="1"/>
    <col min="2050" max="2050" width="31" style="8" customWidth="1"/>
    <col min="2051" max="2054" width="7.7109375" style="8" customWidth="1"/>
    <col min="2055" max="2055" width="11.140625" style="8" customWidth="1"/>
    <col min="2056" max="2056" width="10.7109375" style="8" customWidth="1"/>
    <col min="2057" max="2304" width="9.140625" style="8"/>
    <col min="2305" max="2305" width="6.140625" style="8" customWidth="1"/>
    <col min="2306" max="2306" width="31" style="8" customWidth="1"/>
    <col min="2307" max="2310" width="7.7109375" style="8" customWidth="1"/>
    <col min="2311" max="2311" width="11.140625" style="8" customWidth="1"/>
    <col min="2312" max="2312" width="10.7109375" style="8" customWidth="1"/>
    <col min="2313" max="2560" width="9.140625" style="8"/>
    <col min="2561" max="2561" width="6.140625" style="8" customWidth="1"/>
    <col min="2562" max="2562" width="31" style="8" customWidth="1"/>
    <col min="2563" max="2566" width="7.7109375" style="8" customWidth="1"/>
    <col min="2567" max="2567" width="11.140625" style="8" customWidth="1"/>
    <col min="2568" max="2568" width="10.7109375" style="8" customWidth="1"/>
    <col min="2569" max="2816" width="9.140625" style="8"/>
    <col min="2817" max="2817" width="6.140625" style="8" customWidth="1"/>
    <col min="2818" max="2818" width="31" style="8" customWidth="1"/>
    <col min="2819" max="2822" width="7.7109375" style="8" customWidth="1"/>
    <col min="2823" max="2823" width="11.140625" style="8" customWidth="1"/>
    <col min="2824" max="2824" width="10.7109375" style="8" customWidth="1"/>
    <col min="2825" max="3072" width="9.140625" style="8"/>
    <col min="3073" max="3073" width="6.140625" style="8" customWidth="1"/>
    <col min="3074" max="3074" width="31" style="8" customWidth="1"/>
    <col min="3075" max="3078" width="7.7109375" style="8" customWidth="1"/>
    <col min="3079" max="3079" width="11.140625" style="8" customWidth="1"/>
    <col min="3080" max="3080" width="10.7109375" style="8" customWidth="1"/>
    <col min="3081" max="3328" width="9.140625" style="8"/>
    <col min="3329" max="3329" width="6.140625" style="8" customWidth="1"/>
    <col min="3330" max="3330" width="31" style="8" customWidth="1"/>
    <col min="3331" max="3334" width="7.7109375" style="8" customWidth="1"/>
    <col min="3335" max="3335" width="11.140625" style="8" customWidth="1"/>
    <col min="3336" max="3336" width="10.7109375" style="8" customWidth="1"/>
    <col min="3337" max="3584" width="9.140625" style="8"/>
    <col min="3585" max="3585" width="6.140625" style="8" customWidth="1"/>
    <col min="3586" max="3586" width="31" style="8" customWidth="1"/>
    <col min="3587" max="3590" width="7.7109375" style="8" customWidth="1"/>
    <col min="3591" max="3591" width="11.140625" style="8" customWidth="1"/>
    <col min="3592" max="3592" width="10.7109375" style="8" customWidth="1"/>
    <col min="3593" max="3840" width="9.140625" style="8"/>
    <col min="3841" max="3841" width="6.140625" style="8" customWidth="1"/>
    <col min="3842" max="3842" width="31" style="8" customWidth="1"/>
    <col min="3843" max="3846" width="7.7109375" style="8" customWidth="1"/>
    <col min="3847" max="3847" width="11.140625" style="8" customWidth="1"/>
    <col min="3848" max="3848" width="10.7109375" style="8" customWidth="1"/>
    <col min="3849" max="4096" width="9.140625" style="8"/>
    <col min="4097" max="4097" width="6.140625" style="8" customWidth="1"/>
    <col min="4098" max="4098" width="31" style="8" customWidth="1"/>
    <col min="4099" max="4102" width="7.7109375" style="8" customWidth="1"/>
    <col min="4103" max="4103" width="11.140625" style="8" customWidth="1"/>
    <col min="4104" max="4104" width="10.7109375" style="8" customWidth="1"/>
    <col min="4105" max="4352" width="9.140625" style="8"/>
    <col min="4353" max="4353" width="6.140625" style="8" customWidth="1"/>
    <col min="4354" max="4354" width="31" style="8" customWidth="1"/>
    <col min="4355" max="4358" width="7.7109375" style="8" customWidth="1"/>
    <col min="4359" max="4359" width="11.140625" style="8" customWidth="1"/>
    <col min="4360" max="4360" width="10.7109375" style="8" customWidth="1"/>
    <col min="4361" max="4608" width="9.140625" style="8"/>
    <col min="4609" max="4609" width="6.140625" style="8" customWidth="1"/>
    <col min="4610" max="4610" width="31" style="8" customWidth="1"/>
    <col min="4611" max="4614" width="7.7109375" style="8" customWidth="1"/>
    <col min="4615" max="4615" width="11.140625" style="8" customWidth="1"/>
    <col min="4616" max="4616" width="10.7109375" style="8" customWidth="1"/>
    <col min="4617" max="4864" width="9.140625" style="8"/>
    <col min="4865" max="4865" width="6.140625" style="8" customWidth="1"/>
    <col min="4866" max="4866" width="31" style="8" customWidth="1"/>
    <col min="4867" max="4870" width="7.7109375" style="8" customWidth="1"/>
    <col min="4871" max="4871" width="11.140625" style="8" customWidth="1"/>
    <col min="4872" max="4872" width="10.7109375" style="8" customWidth="1"/>
    <col min="4873" max="5120" width="9.140625" style="8"/>
    <col min="5121" max="5121" width="6.140625" style="8" customWidth="1"/>
    <col min="5122" max="5122" width="31" style="8" customWidth="1"/>
    <col min="5123" max="5126" width="7.7109375" style="8" customWidth="1"/>
    <col min="5127" max="5127" width="11.140625" style="8" customWidth="1"/>
    <col min="5128" max="5128" width="10.7109375" style="8" customWidth="1"/>
    <col min="5129" max="5376" width="9.140625" style="8"/>
    <col min="5377" max="5377" width="6.140625" style="8" customWidth="1"/>
    <col min="5378" max="5378" width="31" style="8" customWidth="1"/>
    <col min="5379" max="5382" width="7.7109375" style="8" customWidth="1"/>
    <col min="5383" max="5383" width="11.140625" style="8" customWidth="1"/>
    <col min="5384" max="5384" width="10.7109375" style="8" customWidth="1"/>
    <col min="5385" max="5632" width="9.140625" style="8"/>
    <col min="5633" max="5633" width="6.140625" style="8" customWidth="1"/>
    <col min="5634" max="5634" width="31" style="8" customWidth="1"/>
    <col min="5635" max="5638" width="7.7109375" style="8" customWidth="1"/>
    <col min="5639" max="5639" width="11.140625" style="8" customWidth="1"/>
    <col min="5640" max="5640" width="10.7109375" style="8" customWidth="1"/>
    <col min="5641" max="5888" width="9.140625" style="8"/>
    <col min="5889" max="5889" width="6.140625" style="8" customWidth="1"/>
    <col min="5890" max="5890" width="31" style="8" customWidth="1"/>
    <col min="5891" max="5894" width="7.7109375" style="8" customWidth="1"/>
    <col min="5895" max="5895" width="11.140625" style="8" customWidth="1"/>
    <col min="5896" max="5896" width="10.7109375" style="8" customWidth="1"/>
    <col min="5897" max="6144" width="9.140625" style="8"/>
    <col min="6145" max="6145" width="6.140625" style="8" customWidth="1"/>
    <col min="6146" max="6146" width="31" style="8" customWidth="1"/>
    <col min="6147" max="6150" width="7.7109375" style="8" customWidth="1"/>
    <col min="6151" max="6151" width="11.140625" style="8" customWidth="1"/>
    <col min="6152" max="6152" width="10.7109375" style="8" customWidth="1"/>
    <col min="6153" max="6400" width="9.140625" style="8"/>
    <col min="6401" max="6401" width="6.140625" style="8" customWidth="1"/>
    <col min="6402" max="6402" width="31" style="8" customWidth="1"/>
    <col min="6403" max="6406" width="7.7109375" style="8" customWidth="1"/>
    <col min="6407" max="6407" width="11.140625" style="8" customWidth="1"/>
    <col min="6408" max="6408" width="10.7109375" style="8" customWidth="1"/>
    <col min="6409" max="6656" width="9.140625" style="8"/>
    <col min="6657" max="6657" width="6.140625" style="8" customWidth="1"/>
    <col min="6658" max="6658" width="31" style="8" customWidth="1"/>
    <col min="6659" max="6662" width="7.7109375" style="8" customWidth="1"/>
    <col min="6663" max="6663" width="11.140625" style="8" customWidth="1"/>
    <col min="6664" max="6664" width="10.7109375" style="8" customWidth="1"/>
    <col min="6665" max="6912" width="9.140625" style="8"/>
    <col min="6913" max="6913" width="6.140625" style="8" customWidth="1"/>
    <col min="6914" max="6914" width="31" style="8" customWidth="1"/>
    <col min="6915" max="6918" width="7.7109375" style="8" customWidth="1"/>
    <col min="6919" max="6919" width="11.140625" style="8" customWidth="1"/>
    <col min="6920" max="6920" width="10.7109375" style="8" customWidth="1"/>
    <col min="6921" max="7168" width="9.140625" style="8"/>
    <col min="7169" max="7169" width="6.140625" style="8" customWidth="1"/>
    <col min="7170" max="7170" width="31" style="8" customWidth="1"/>
    <col min="7171" max="7174" width="7.7109375" style="8" customWidth="1"/>
    <col min="7175" max="7175" width="11.140625" style="8" customWidth="1"/>
    <col min="7176" max="7176" width="10.7109375" style="8" customWidth="1"/>
    <col min="7177" max="7424" width="9.140625" style="8"/>
    <col min="7425" max="7425" width="6.140625" style="8" customWidth="1"/>
    <col min="7426" max="7426" width="31" style="8" customWidth="1"/>
    <col min="7427" max="7430" width="7.7109375" style="8" customWidth="1"/>
    <col min="7431" max="7431" width="11.140625" style="8" customWidth="1"/>
    <col min="7432" max="7432" width="10.7109375" style="8" customWidth="1"/>
    <col min="7433" max="7680" width="9.140625" style="8"/>
    <col min="7681" max="7681" width="6.140625" style="8" customWidth="1"/>
    <col min="7682" max="7682" width="31" style="8" customWidth="1"/>
    <col min="7683" max="7686" width="7.7109375" style="8" customWidth="1"/>
    <col min="7687" max="7687" width="11.140625" style="8" customWidth="1"/>
    <col min="7688" max="7688" width="10.7109375" style="8" customWidth="1"/>
    <col min="7689" max="7936" width="9.140625" style="8"/>
    <col min="7937" max="7937" width="6.140625" style="8" customWidth="1"/>
    <col min="7938" max="7938" width="31" style="8" customWidth="1"/>
    <col min="7939" max="7942" width="7.7109375" style="8" customWidth="1"/>
    <col min="7943" max="7943" width="11.140625" style="8" customWidth="1"/>
    <col min="7944" max="7944" width="10.7109375" style="8" customWidth="1"/>
    <col min="7945" max="8192" width="9.140625" style="8"/>
    <col min="8193" max="8193" width="6.140625" style="8" customWidth="1"/>
    <col min="8194" max="8194" width="31" style="8" customWidth="1"/>
    <col min="8195" max="8198" width="7.7109375" style="8" customWidth="1"/>
    <col min="8199" max="8199" width="11.140625" style="8" customWidth="1"/>
    <col min="8200" max="8200" width="10.7109375" style="8" customWidth="1"/>
    <col min="8201" max="8448" width="9.140625" style="8"/>
    <col min="8449" max="8449" width="6.140625" style="8" customWidth="1"/>
    <col min="8450" max="8450" width="31" style="8" customWidth="1"/>
    <col min="8451" max="8454" width="7.7109375" style="8" customWidth="1"/>
    <col min="8455" max="8455" width="11.140625" style="8" customWidth="1"/>
    <col min="8456" max="8456" width="10.7109375" style="8" customWidth="1"/>
    <col min="8457" max="8704" width="9.140625" style="8"/>
    <col min="8705" max="8705" width="6.140625" style="8" customWidth="1"/>
    <col min="8706" max="8706" width="31" style="8" customWidth="1"/>
    <col min="8707" max="8710" width="7.7109375" style="8" customWidth="1"/>
    <col min="8711" max="8711" width="11.140625" style="8" customWidth="1"/>
    <col min="8712" max="8712" width="10.7109375" style="8" customWidth="1"/>
    <col min="8713" max="8960" width="9.140625" style="8"/>
    <col min="8961" max="8961" width="6.140625" style="8" customWidth="1"/>
    <col min="8962" max="8962" width="31" style="8" customWidth="1"/>
    <col min="8963" max="8966" width="7.7109375" style="8" customWidth="1"/>
    <col min="8967" max="8967" width="11.140625" style="8" customWidth="1"/>
    <col min="8968" max="8968" width="10.7109375" style="8" customWidth="1"/>
    <col min="8969" max="9216" width="9.140625" style="8"/>
    <col min="9217" max="9217" width="6.140625" style="8" customWidth="1"/>
    <col min="9218" max="9218" width="31" style="8" customWidth="1"/>
    <col min="9219" max="9222" width="7.7109375" style="8" customWidth="1"/>
    <col min="9223" max="9223" width="11.140625" style="8" customWidth="1"/>
    <col min="9224" max="9224" width="10.7109375" style="8" customWidth="1"/>
    <col min="9225" max="9472" width="9.140625" style="8"/>
    <col min="9473" max="9473" width="6.140625" style="8" customWidth="1"/>
    <col min="9474" max="9474" width="31" style="8" customWidth="1"/>
    <col min="9475" max="9478" width="7.7109375" style="8" customWidth="1"/>
    <col min="9479" max="9479" width="11.140625" style="8" customWidth="1"/>
    <col min="9480" max="9480" width="10.7109375" style="8" customWidth="1"/>
    <col min="9481" max="9728" width="9.140625" style="8"/>
    <col min="9729" max="9729" width="6.140625" style="8" customWidth="1"/>
    <col min="9730" max="9730" width="31" style="8" customWidth="1"/>
    <col min="9731" max="9734" width="7.7109375" style="8" customWidth="1"/>
    <col min="9735" max="9735" width="11.140625" style="8" customWidth="1"/>
    <col min="9736" max="9736" width="10.7109375" style="8" customWidth="1"/>
    <col min="9737" max="9984" width="9.140625" style="8"/>
    <col min="9985" max="9985" width="6.140625" style="8" customWidth="1"/>
    <col min="9986" max="9986" width="31" style="8" customWidth="1"/>
    <col min="9987" max="9990" width="7.7109375" style="8" customWidth="1"/>
    <col min="9991" max="9991" width="11.140625" style="8" customWidth="1"/>
    <col min="9992" max="9992" width="10.7109375" style="8" customWidth="1"/>
    <col min="9993" max="10240" width="9.140625" style="8"/>
    <col min="10241" max="10241" width="6.140625" style="8" customWidth="1"/>
    <col min="10242" max="10242" width="31" style="8" customWidth="1"/>
    <col min="10243" max="10246" width="7.7109375" style="8" customWidth="1"/>
    <col min="10247" max="10247" width="11.140625" style="8" customWidth="1"/>
    <col min="10248" max="10248" width="10.7109375" style="8" customWidth="1"/>
    <col min="10249" max="10496" width="9.140625" style="8"/>
    <col min="10497" max="10497" width="6.140625" style="8" customWidth="1"/>
    <col min="10498" max="10498" width="31" style="8" customWidth="1"/>
    <col min="10499" max="10502" width="7.7109375" style="8" customWidth="1"/>
    <col min="10503" max="10503" width="11.140625" style="8" customWidth="1"/>
    <col min="10504" max="10504" width="10.7109375" style="8" customWidth="1"/>
    <col min="10505" max="10752" width="9.140625" style="8"/>
    <col min="10753" max="10753" width="6.140625" style="8" customWidth="1"/>
    <col min="10754" max="10754" width="31" style="8" customWidth="1"/>
    <col min="10755" max="10758" width="7.7109375" style="8" customWidth="1"/>
    <col min="10759" max="10759" width="11.140625" style="8" customWidth="1"/>
    <col min="10760" max="10760" width="10.7109375" style="8" customWidth="1"/>
    <col min="10761" max="11008" width="9.140625" style="8"/>
    <col min="11009" max="11009" width="6.140625" style="8" customWidth="1"/>
    <col min="11010" max="11010" width="31" style="8" customWidth="1"/>
    <col min="11011" max="11014" width="7.7109375" style="8" customWidth="1"/>
    <col min="11015" max="11015" width="11.140625" style="8" customWidth="1"/>
    <col min="11016" max="11016" width="10.7109375" style="8" customWidth="1"/>
    <col min="11017" max="11264" width="9.140625" style="8"/>
    <col min="11265" max="11265" width="6.140625" style="8" customWidth="1"/>
    <col min="11266" max="11266" width="31" style="8" customWidth="1"/>
    <col min="11267" max="11270" width="7.7109375" style="8" customWidth="1"/>
    <col min="11271" max="11271" width="11.140625" style="8" customWidth="1"/>
    <col min="11272" max="11272" width="10.7109375" style="8" customWidth="1"/>
    <col min="11273" max="11520" width="9.140625" style="8"/>
    <col min="11521" max="11521" width="6.140625" style="8" customWidth="1"/>
    <col min="11522" max="11522" width="31" style="8" customWidth="1"/>
    <col min="11523" max="11526" width="7.7109375" style="8" customWidth="1"/>
    <col min="11527" max="11527" width="11.140625" style="8" customWidth="1"/>
    <col min="11528" max="11528" width="10.7109375" style="8" customWidth="1"/>
    <col min="11529" max="11776" width="9.140625" style="8"/>
    <col min="11777" max="11777" width="6.140625" style="8" customWidth="1"/>
    <col min="11778" max="11778" width="31" style="8" customWidth="1"/>
    <col min="11779" max="11782" width="7.7109375" style="8" customWidth="1"/>
    <col min="11783" max="11783" width="11.140625" style="8" customWidth="1"/>
    <col min="11784" max="11784" width="10.7109375" style="8" customWidth="1"/>
    <col min="11785" max="12032" width="9.140625" style="8"/>
    <col min="12033" max="12033" width="6.140625" style="8" customWidth="1"/>
    <col min="12034" max="12034" width="31" style="8" customWidth="1"/>
    <col min="12035" max="12038" width="7.7109375" style="8" customWidth="1"/>
    <col min="12039" max="12039" width="11.140625" style="8" customWidth="1"/>
    <col min="12040" max="12040" width="10.7109375" style="8" customWidth="1"/>
    <col min="12041" max="12288" width="9.140625" style="8"/>
    <col min="12289" max="12289" width="6.140625" style="8" customWidth="1"/>
    <col min="12290" max="12290" width="31" style="8" customWidth="1"/>
    <col min="12291" max="12294" width="7.7109375" style="8" customWidth="1"/>
    <col min="12295" max="12295" width="11.140625" style="8" customWidth="1"/>
    <col min="12296" max="12296" width="10.7109375" style="8" customWidth="1"/>
    <col min="12297" max="12544" width="9.140625" style="8"/>
    <col min="12545" max="12545" width="6.140625" style="8" customWidth="1"/>
    <col min="12546" max="12546" width="31" style="8" customWidth="1"/>
    <col min="12547" max="12550" width="7.7109375" style="8" customWidth="1"/>
    <col min="12551" max="12551" width="11.140625" style="8" customWidth="1"/>
    <col min="12552" max="12552" width="10.7109375" style="8" customWidth="1"/>
    <col min="12553" max="12800" width="9.140625" style="8"/>
    <col min="12801" max="12801" width="6.140625" style="8" customWidth="1"/>
    <col min="12802" max="12802" width="31" style="8" customWidth="1"/>
    <col min="12803" max="12806" width="7.7109375" style="8" customWidth="1"/>
    <col min="12807" max="12807" width="11.140625" style="8" customWidth="1"/>
    <col min="12808" max="12808" width="10.7109375" style="8" customWidth="1"/>
    <col min="12809" max="13056" width="9.140625" style="8"/>
    <col min="13057" max="13057" width="6.140625" style="8" customWidth="1"/>
    <col min="13058" max="13058" width="31" style="8" customWidth="1"/>
    <col min="13059" max="13062" width="7.7109375" style="8" customWidth="1"/>
    <col min="13063" max="13063" width="11.140625" style="8" customWidth="1"/>
    <col min="13064" max="13064" width="10.7109375" style="8" customWidth="1"/>
    <col min="13065" max="13312" width="9.140625" style="8"/>
    <col min="13313" max="13313" width="6.140625" style="8" customWidth="1"/>
    <col min="13314" max="13314" width="31" style="8" customWidth="1"/>
    <col min="13315" max="13318" width="7.7109375" style="8" customWidth="1"/>
    <col min="13319" max="13319" width="11.140625" style="8" customWidth="1"/>
    <col min="13320" max="13320" width="10.7109375" style="8" customWidth="1"/>
    <col min="13321" max="13568" width="9.140625" style="8"/>
    <col min="13569" max="13569" width="6.140625" style="8" customWidth="1"/>
    <col min="13570" max="13570" width="31" style="8" customWidth="1"/>
    <col min="13571" max="13574" width="7.7109375" style="8" customWidth="1"/>
    <col min="13575" max="13575" width="11.140625" style="8" customWidth="1"/>
    <col min="13576" max="13576" width="10.7109375" style="8" customWidth="1"/>
    <col min="13577" max="13824" width="9.140625" style="8"/>
    <col min="13825" max="13825" width="6.140625" style="8" customWidth="1"/>
    <col min="13826" max="13826" width="31" style="8" customWidth="1"/>
    <col min="13827" max="13830" width="7.7109375" style="8" customWidth="1"/>
    <col min="13831" max="13831" width="11.140625" style="8" customWidth="1"/>
    <col min="13832" max="13832" width="10.7109375" style="8" customWidth="1"/>
    <col min="13833" max="14080" width="9.140625" style="8"/>
    <col min="14081" max="14081" width="6.140625" style="8" customWidth="1"/>
    <col min="14082" max="14082" width="31" style="8" customWidth="1"/>
    <col min="14083" max="14086" width="7.7109375" style="8" customWidth="1"/>
    <col min="14087" max="14087" width="11.140625" style="8" customWidth="1"/>
    <col min="14088" max="14088" width="10.7109375" style="8" customWidth="1"/>
    <col min="14089" max="14336" width="9.140625" style="8"/>
    <col min="14337" max="14337" width="6.140625" style="8" customWidth="1"/>
    <col min="14338" max="14338" width="31" style="8" customWidth="1"/>
    <col min="14339" max="14342" width="7.7109375" style="8" customWidth="1"/>
    <col min="14343" max="14343" width="11.140625" style="8" customWidth="1"/>
    <col min="14344" max="14344" width="10.7109375" style="8" customWidth="1"/>
    <col min="14345" max="14592" width="9.140625" style="8"/>
    <col min="14593" max="14593" width="6.140625" style="8" customWidth="1"/>
    <col min="14594" max="14594" width="31" style="8" customWidth="1"/>
    <col min="14595" max="14598" width="7.7109375" style="8" customWidth="1"/>
    <col min="14599" max="14599" width="11.140625" style="8" customWidth="1"/>
    <col min="14600" max="14600" width="10.7109375" style="8" customWidth="1"/>
    <col min="14601" max="14848" width="9.140625" style="8"/>
    <col min="14849" max="14849" width="6.140625" style="8" customWidth="1"/>
    <col min="14850" max="14850" width="31" style="8" customWidth="1"/>
    <col min="14851" max="14854" width="7.7109375" style="8" customWidth="1"/>
    <col min="14855" max="14855" width="11.140625" style="8" customWidth="1"/>
    <col min="14856" max="14856" width="10.7109375" style="8" customWidth="1"/>
    <col min="14857" max="15104" width="9.140625" style="8"/>
    <col min="15105" max="15105" width="6.140625" style="8" customWidth="1"/>
    <col min="15106" max="15106" width="31" style="8" customWidth="1"/>
    <col min="15107" max="15110" width="7.7109375" style="8" customWidth="1"/>
    <col min="15111" max="15111" width="11.140625" style="8" customWidth="1"/>
    <col min="15112" max="15112" width="10.7109375" style="8" customWidth="1"/>
    <col min="15113" max="15360" width="9.140625" style="8"/>
    <col min="15361" max="15361" width="6.140625" style="8" customWidth="1"/>
    <col min="15362" max="15362" width="31" style="8" customWidth="1"/>
    <col min="15363" max="15366" width="7.7109375" style="8" customWidth="1"/>
    <col min="15367" max="15367" width="11.140625" style="8" customWidth="1"/>
    <col min="15368" max="15368" width="10.7109375" style="8" customWidth="1"/>
    <col min="15369" max="15616" width="9.140625" style="8"/>
    <col min="15617" max="15617" width="6.140625" style="8" customWidth="1"/>
    <col min="15618" max="15618" width="31" style="8" customWidth="1"/>
    <col min="15619" max="15622" width="7.7109375" style="8" customWidth="1"/>
    <col min="15623" max="15623" width="11.140625" style="8" customWidth="1"/>
    <col min="15624" max="15624" width="10.7109375" style="8" customWidth="1"/>
    <col min="15625" max="15872" width="9.140625" style="8"/>
    <col min="15873" max="15873" width="6.140625" style="8" customWidth="1"/>
    <col min="15874" max="15874" width="31" style="8" customWidth="1"/>
    <col min="15875" max="15878" width="7.7109375" style="8" customWidth="1"/>
    <col min="15879" max="15879" width="11.140625" style="8" customWidth="1"/>
    <col min="15880" max="15880" width="10.7109375" style="8" customWidth="1"/>
    <col min="15881" max="16128" width="9.140625" style="8"/>
    <col min="16129" max="16129" width="6.140625" style="8" customWidth="1"/>
    <col min="16130" max="16130" width="31" style="8" customWidth="1"/>
    <col min="16131" max="16134" width="7.7109375" style="8" customWidth="1"/>
    <col min="16135" max="16135" width="11.140625" style="8" customWidth="1"/>
    <col min="16136" max="16136" width="10.7109375" style="8" customWidth="1"/>
    <col min="16137" max="16384" width="9.140625" style="8"/>
  </cols>
  <sheetData>
    <row r="2" spans="1:8" ht="17.25">
      <c r="A2" s="46"/>
      <c r="B2" s="47"/>
      <c r="C2" s="71"/>
      <c r="D2" s="71"/>
      <c r="E2" s="71"/>
      <c r="F2" s="71"/>
      <c r="G2" s="326" t="s">
        <v>0</v>
      </c>
      <c r="H2" s="326"/>
    </row>
    <row r="3" spans="1:8" ht="73.5" customHeight="1">
      <c r="A3" s="46"/>
      <c r="B3" s="47"/>
      <c r="C3" s="327" t="s">
        <v>191</v>
      </c>
      <c r="D3" s="327"/>
      <c r="E3" s="327"/>
      <c r="F3" s="327"/>
      <c r="G3" s="327"/>
      <c r="H3" s="327"/>
    </row>
    <row r="4" spans="1:8" ht="68.25" customHeight="1" thickBot="1">
      <c r="A4" s="46"/>
      <c r="B4" s="328" t="s">
        <v>94</v>
      </c>
      <c r="C4" s="328"/>
      <c r="D4" s="328"/>
      <c r="E4" s="328"/>
      <c r="F4" s="328"/>
      <c r="G4" s="328"/>
      <c r="H4" s="328"/>
    </row>
    <row r="5" spans="1:8" ht="122.25" thickBot="1">
      <c r="A5" s="104" t="s">
        <v>1</v>
      </c>
      <c r="B5" s="63" t="s">
        <v>2</v>
      </c>
      <c r="C5" s="105" t="s">
        <v>3</v>
      </c>
      <c r="D5" s="105" t="s">
        <v>4</v>
      </c>
      <c r="E5" s="105" t="s">
        <v>5</v>
      </c>
      <c r="F5" s="52" t="s">
        <v>6</v>
      </c>
      <c r="G5" s="53" t="s">
        <v>7</v>
      </c>
      <c r="H5" s="106" t="s">
        <v>8</v>
      </c>
    </row>
    <row r="6" spans="1:8" ht="14.25">
      <c r="A6" s="55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5">
        <v>8</v>
      </c>
    </row>
    <row r="7" spans="1:8" ht="14.25">
      <c r="A7" s="78">
        <v>1</v>
      </c>
      <c r="B7" s="63" t="s">
        <v>9</v>
      </c>
      <c r="C7" s="55">
        <v>1</v>
      </c>
      <c r="D7" s="55">
        <v>1</v>
      </c>
      <c r="E7" s="55">
        <v>1</v>
      </c>
      <c r="F7" s="78">
        <v>150000</v>
      </c>
      <c r="G7" s="78">
        <f>D7*F7</f>
        <v>150000</v>
      </c>
      <c r="H7" s="87">
        <f>G7*13</f>
        <v>1950000</v>
      </c>
    </row>
    <row r="8" spans="1:8" ht="29.25" thickBot="1">
      <c r="A8" s="107">
        <v>2</v>
      </c>
      <c r="B8" s="58" t="s">
        <v>10</v>
      </c>
      <c r="C8" s="79">
        <v>1</v>
      </c>
      <c r="D8" s="79">
        <v>0.5</v>
      </c>
      <c r="E8" s="80">
        <v>1</v>
      </c>
      <c r="F8" s="108">
        <v>120000</v>
      </c>
      <c r="G8" s="109">
        <f>D8*F8</f>
        <v>60000</v>
      </c>
      <c r="H8" s="87">
        <f>G8*13</f>
        <v>780000</v>
      </c>
    </row>
    <row r="9" spans="1:8" ht="15" thickBot="1">
      <c r="A9" s="78">
        <v>3</v>
      </c>
      <c r="B9" s="63" t="s">
        <v>11</v>
      </c>
      <c r="C9" s="55">
        <v>1</v>
      </c>
      <c r="D9" s="55">
        <v>0.75</v>
      </c>
      <c r="E9" s="84">
        <v>1</v>
      </c>
      <c r="F9" s="85">
        <v>110000</v>
      </c>
      <c r="G9" s="86">
        <f>D9*F9</f>
        <v>82500</v>
      </c>
      <c r="H9" s="87">
        <f t="shared" ref="H9:H18" si="0">G9*13</f>
        <v>1072500</v>
      </c>
    </row>
    <row r="10" spans="1:8" ht="15" thickBot="1">
      <c r="A10" s="78">
        <v>4</v>
      </c>
      <c r="B10" s="63" t="s">
        <v>12</v>
      </c>
      <c r="C10" s="55">
        <v>1</v>
      </c>
      <c r="D10" s="55">
        <v>0.75</v>
      </c>
      <c r="E10" s="84">
        <v>1</v>
      </c>
      <c r="F10" s="85">
        <v>110000</v>
      </c>
      <c r="G10" s="86">
        <f t="shared" ref="G10:G18" si="1">D10*F10</f>
        <v>82500</v>
      </c>
      <c r="H10" s="87">
        <f>G10*13</f>
        <v>1072500</v>
      </c>
    </row>
    <row r="11" spans="1:8" ht="15" thickBot="1">
      <c r="A11" s="78">
        <v>5</v>
      </c>
      <c r="B11" s="63" t="s">
        <v>14</v>
      </c>
      <c r="C11" s="55">
        <v>3</v>
      </c>
      <c r="D11" s="55">
        <v>3.36</v>
      </c>
      <c r="E11" s="84">
        <v>1</v>
      </c>
      <c r="F11" s="85">
        <v>120000</v>
      </c>
      <c r="G11" s="86">
        <f t="shared" si="1"/>
        <v>403200</v>
      </c>
      <c r="H11" s="87">
        <f t="shared" si="0"/>
        <v>5241600</v>
      </c>
    </row>
    <row r="12" spans="1:8" ht="15" thickBot="1">
      <c r="A12" s="78">
        <v>6</v>
      </c>
      <c r="B12" s="63" t="s">
        <v>15</v>
      </c>
      <c r="C12" s="55">
        <v>3</v>
      </c>
      <c r="D12" s="55">
        <v>3</v>
      </c>
      <c r="E12" s="84">
        <v>1</v>
      </c>
      <c r="F12" s="85">
        <v>110000</v>
      </c>
      <c r="G12" s="86">
        <f t="shared" si="1"/>
        <v>330000</v>
      </c>
      <c r="H12" s="87">
        <f>G12*13</f>
        <v>4290000</v>
      </c>
    </row>
    <row r="13" spans="1:8" ht="15" thickBot="1">
      <c r="A13" s="78">
        <v>7</v>
      </c>
      <c r="B13" s="63" t="s">
        <v>16</v>
      </c>
      <c r="C13" s="55">
        <v>1</v>
      </c>
      <c r="D13" s="55">
        <v>1</v>
      </c>
      <c r="E13" s="84">
        <v>1</v>
      </c>
      <c r="F13" s="85">
        <v>105000</v>
      </c>
      <c r="G13" s="86">
        <f t="shared" si="1"/>
        <v>105000</v>
      </c>
      <c r="H13" s="87">
        <f t="shared" si="0"/>
        <v>1365000</v>
      </c>
    </row>
    <row r="14" spans="1:8" ht="15" thickBot="1">
      <c r="A14" s="78">
        <v>8</v>
      </c>
      <c r="B14" s="63" t="s">
        <v>18</v>
      </c>
      <c r="C14" s="55">
        <v>1</v>
      </c>
      <c r="D14" s="55">
        <v>0.5</v>
      </c>
      <c r="E14" s="84">
        <v>1</v>
      </c>
      <c r="F14" s="85">
        <v>105000</v>
      </c>
      <c r="G14" s="86">
        <f t="shared" si="1"/>
        <v>52500</v>
      </c>
      <c r="H14" s="87">
        <f t="shared" si="0"/>
        <v>682500</v>
      </c>
    </row>
    <row r="15" spans="1:8" ht="14.25">
      <c r="A15" s="78">
        <v>9</v>
      </c>
      <c r="B15" s="63" t="s">
        <v>19</v>
      </c>
      <c r="C15" s="55">
        <v>1</v>
      </c>
      <c r="D15" s="55">
        <v>0.75</v>
      </c>
      <c r="E15" s="84">
        <v>1</v>
      </c>
      <c r="F15" s="85">
        <v>120000</v>
      </c>
      <c r="G15" s="86">
        <f t="shared" si="1"/>
        <v>90000</v>
      </c>
      <c r="H15" s="87">
        <f t="shared" si="0"/>
        <v>1170000</v>
      </c>
    </row>
    <row r="16" spans="1:8" ht="15" thickBot="1">
      <c r="A16" s="62">
        <v>10</v>
      </c>
      <c r="B16" s="63" t="s">
        <v>20</v>
      </c>
      <c r="C16" s="56">
        <v>1</v>
      </c>
      <c r="D16" s="56">
        <v>0.5</v>
      </c>
      <c r="E16" s="56">
        <v>1</v>
      </c>
      <c r="F16" s="64">
        <v>120000</v>
      </c>
      <c r="G16" s="65">
        <f t="shared" si="1"/>
        <v>60000</v>
      </c>
      <c r="H16" s="87">
        <f t="shared" si="0"/>
        <v>780000</v>
      </c>
    </row>
    <row r="17" spans="1:8" ht="15" thickBot="1">
      <c r="A17" s="78">
        <v>11</v>
      </c>
      <c r="B17" s="63" t="s">
        <v>28</v>
      </c>
      <c r="C17" s="55">
        <v>1</v>
      </c>
      <c r="D17" s="55">
        <v>1</v>
      </c>
      <c r="E17" s="84">
        <v>1</v>
      </c>
      <c r="F17" s="85">
        <v>105000</v>
      </c>
      <c r="G17" s="86">
        <f t="shared" si="1"/>
        <v>105000</v>
      </c>
      <c r="H17" s="87">
        <f>G17*13</f>
        <v>1365000</v>
      </c>
    </row>
    <row r="18" spans="1:8" ht="14.25">
      <c r="A18" s="78">
        <v>12</v>
      </c>
      <c r="B18" s="63" t="s">
        <v>21</v>
      </c>
      <c r="C18" s="78">
        <v>1</v>
      </c>
      <c r="D18" s="78">
        <v>0.75</v>
      </c>
      <c r="E18" s="84">
        <v>1</v>
      </c>
      <c r="F18" s="85">
        <v>105000</v>
      </c>
      <c r="G18" s="86">
        <f t="shared" si="1"/>
        <v>78750</v>
      </c>
      <c r="H18" s="87">
        <f t="shared" si="0"/>
        <v>1023750</v>
      </c>
    </row>
    <row r="19" spans="1:8" ht="15" thickBot="1">
      <c r="A19" s="88"/>
      <c r="B19" s="102" t="s">
        <v>22</v>
      </c>
      <c r="C19" s="90">
        <f>SUM(C7:C18)</f>
        <v>16</v>
      </c>
      <c r="D19" s="90">
        <f>SUM(D7:D18)</f>
        <v>13.86</v>
      </c>
      <c r="E19" s="91"/>
      <c r="F19" s="92"/>
      <c r="G19" s="93">
        <f>SUM(G7:G18)</f>
        <v>1599450</v>
      </c>
      <c r="H19" s="87">
        <f>SUM(H7:H18)</f>
        <v>20792850</v>
      </c>
    </row>
  </sheetData>
  <mergeCells count="3">
    <mergeCell ref="G2:H2"/>
    <mergeCell ref="C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6" workbookViewId="0">
      <selection activeCell="F15" sqref="F15"/>
    </sheetView>
  </sheetViews>
  <sheetFormatPr defaultRowHeight="83.25" customHeight="1"/>
  <cols>
    <col min="1" max="1" width="6.140625" style="1" customWidth="1"/>
    <col min="2" max="2" width="25.7109375" style="2" customWidth="1"/>
    <col min="3" max="5" width="7.7109375" style="3" customWidth="1"/>
    <col min="6" max="7" width="10.7109375" style="3" customWidth="1"/>
    <col min="8" max="8" width="13.42578125" style="3" customWidth="1"/>
    <col min="9" max="9" width="9.140625" style="3"/>
    <col min="10" max="10" width="11.28515625" style="3" bestFit="1" customWidth="1"/>
    <col min="11" max="256" width="9.140625" style="3"/>
    <col min="257" max="257" width="6.140625" style="3" customWidth="1"/>
    <col min="258" max="258" width="25.7109375" style="3" customWidth="1"/>
    <col min="259" max="261" width="7.7109375" style="3" customWidth="1"/>
    <col min="262" max="264" width="10.7109375" style="3" customWidth="1"/>
    <col min="265" max="265" width="9.140625" style="3"/>
    <col min="266" max="266" width="11.28515625" style="3" bestFit="1" customWidth="1"/>
    <col min="267" max="512" width="9.140625" style="3"/>
    <col min="513" max="513" width="6.140625" style="3" customWidth="1"/>
    <col min="514" max="514" width="25.7109375" style="3" customWidth="1"/>
    <col min="515" max="517" width="7.7109375" style="3" customWidth="1"/>
    <col min="518" max="520" width="10.7109375" style="3" customWidth="1"/>
    <col min="521" max="521" width="9.140625" style="3"/>
    <col min="522" max="522" width="11.28515625" style="3" bestFit="1" customWidth="1"/>
    <col min="523" max="768" width="9.140625" style="3"/>
    <col min="769" max="769" width="6.140625" style="3" customWidth="1"/>
    <col min="770" max="770" width="25.7109375" style="3" customWidth="1"/>
    <col min="771" max="773" width="7.7109375" style="3" customWidth="1"/>
    <col min="774" max="776" width="10.7109375" style="3" customWidth="1"/>
    <col min="777" max="777" width="9.140625" style="3"/>
    <col min="778" max="778" width="11.28515625" style="3" bestFit="1" customWidth="1"/>
    <col min="779" max="1024" width="9.140625" style="3"/>
    <col min="1025" max="1025" width="6.140625" style="3" customWidth="1"/>
    <col min="1026" max="1026" width="25.7109375" style="3" customWidth="1"/>
    <col min="1027" max="1029" width="7.7109375" style="3" customWidth="1"/>
    <col min="1030" max="1032" width="10.7109375" style="3" customWidth="1"/>
    <col min="1033" max="1033" width="9.140625" style="3"/>
    <col min="1034" max="1034" width="11.28515625" style="3" bestFit="1" customWidth="1"/>
    <col min="1035" max="1280" width="9.140625" style="3"/>
    <col min="1281" max="1281" width="6.140625" style="3" customWidth="1"/>
    <col min="1282" max="1282" width="25.7109375" style="3" customWidth="1"/>
    <col min="1283" max="1285" width="7.7109375" style="3" customWidth="1"/>
    <col min="1286" max="1288" width="10.7109375" style="3" customWidth="1"/>
    <col min="1289" max="1289" width="9.140625" style="3"/>
    <col min="1290" max="1290" width="11.28515625" style="3" bestFit="1" customWidth="1"/>
    <col min="1291" max="1536" width="9.140625" style="3"/>
    <col min="1537" max="1537" width="6.140625" style="3" customWidth="1"/>
    <col min="1538" max="1538" width="25.7109375" style="3" customWidth="1"/>
    <col min="1539" max="1541" width="7.7109375" style="3" customWidth="1"/>
    <col min="1542" max="1544" width="10.7109375" style="3" customWidth="1"/>
    <col min="1545" max="1545" width="9.140625" style="3"/>
    <col min="1546" max="1546" width="11.28515625" style="3" bestFit="1" customWidth="1"/>
    <col min="1547" max="1792" width="9.140625" style="3"/>
    <col min="1793" max="1793" width="6.140625" style="3" customWidth="1"/>
    <col min="1794" max="1794" width="25.7109375" style="3" customWidth="1"/>
    <col min="1795" max="1797" width="7.7109375" style="3" customWidth="1"/>
    <col min="1798" max="1800" width="10.7109375" style="3" customWidth="1"/>
    <col min="1801" max="1801" width="9.140625" style="3"/>
    <col min="1802" max="1802" width="11.28515625" style="3" bestFit="1" customWidth="1"/>
    <col min="1803" max="2048" width="9.140625" style="3"/>
    <col min="2049" max="2049" width="6.140625" style="3" customWidth="1"/>
    <col min="2050" max="2050" width="25.7109375" style="3" customWidth="1"/>
    <col min="2051" max="2053" width="7.7109375" style="3" customWidth="1"/>
    <col min="2054" max="2056" width="10.7109375" style="3" customWidth="1"/>
    <col min="2057" max="2057" width="9.140625" style="3"/>
    <col min="2058" max="2058" width="11.28515625" style="3" bestFit="1" customWidth="1"/>
    <col min="2059" max="2304" width="9.140625" style="3"/>
    <col min="2305" max="2305" width="6.140625" style="3" customWidth="1"/>
    <col min="2306" max="2306" width="25.7109375" style="3" customWidth="1"/>
    <col min="2307" max="2309" width="7.7109375" style="3" customWidth="1"/>
    <col min="2310" max="2312" width="10.7109375" style="3" customWidth="1"/>
    <col min="2313" max="2313" width="9.140625" style="3"/>
    <col min="2314" max="2314" width="11.28515625" style="3" bestFit="1" customWidth="1"/>
    <col min="2315" max="2560" width="9.140625" style="3"/>
    <col min="2561" max="2561" width="6.140625" style="3" customWidth="1"/>
    <col min="2562" max="2562" width="25.7109375" style="3" customWidth="1"/>
    <col min="2563" max="2565" width="7.7109375" style="3" customWidth="1"/>
    <col min="2566" max="2568" width="10.7109375" style="3" customWidth="1"/>
    <col min="2569" max="2569" width="9.140625" style="3"/>
    <col min="2570" max="2570" width="11.28515625" style="3" bestFit="1" customWidth="1"/>
    <col min="2571" max="2816" width="9.140625" style="3"/>
    <col min="2817" max="2817" width="6.140625" style="3" customWidth="1"/>
    <col min="2818" max="2818" width="25.7109375" style="3" customWidth="1"/>
    <col min="2819" max="2821" width="7.7109375" style="3" customWidth="1"/>
    <col min="2822" max="2824" width="10.7109375" style="3" customWidth="1"/>
    <col min="2825" max="2825" width="9.140625" style="3"/>
    <col min="2826" max="2826" width="11.28515625" style="3" bestFit="1" customWidth="1"/>
    <col min="2827" max="3072" width="9.140625" style="3"/>
    <col min="3073" max="3073" width="6.140625" style="3" customWidth="1"/>
    <col min="3074" max="3074" width="25.7109375" style="3" customWidth="1"/>
    <col min="3075" max="3077" width="7.7109375" style="3" customWidth="1"/>
    <col min="3078" max="3080" width="10.7109375" style="3" customWidth="1"/>
    <col min="3081" max="3081" width="9.140625" style="3"/>
    <col min="3082" max="3082" width="11.28515625" style="3" bestFit="1" customWidth="1"/>
    <col min="3083" max="3328" width="9.140625" style="3"/>
    <col min="3329" max="3329" width="6.140625" style="3" customWidth="1"/>
    <col min="3330" max="3330" width="25.7109375" style="3" customWidth="1"/>
    <col min="3331" max="3333" width="7.7109375" style="3" customWidth="1"/>
    <col min="3334" max="3336" width="10.7109375" style="3" customWidth="1"/>
    <col min="3337" max="3337" width="9.140625" style="3"/>
    <col min="3338" max="3338" width="11.28515625" style="3" bestFit="1" customWidth="1"/>
    <col min="3339" max="3584" width="9.140625" style="3"/>
    <col min="3585" max="3585" width="6.140625" style="3" customWidth="1"/>
    <col min="3586" max="3586" width="25.7109375" style="3" customWidth="1"/>
    <col min="3587" max="3589" width="7.7109375" style="3" customWidth="1"/>
    <col min="3590" max="3592" width="10.7109375" style="3" customWidth="1"/>
    <col min="3593" max="3593" width="9.140625" style="3"/>
    <col min="3594" max="3594" width="11.28515625" style="3" bestFit="1" customWidth="1"/>
    <col min="3595" max="3840" width="9.140625" style="3"/>
    <col min="3841" max="3841" width="6.140625" style="3" customWidth="1"/>
    <col min="3842" max="3842" width="25.7109375" style="3" customWidth="1"/>
    <col min="3843" max="3845" width="7.7109375" style="3" customWidth="1"/>
    <col min="3846" max="3848" width="10.7109375" style="3" customWidth="1"/>
    <col min="3849" max="3849" width="9.140625" style="3"/>
    <col min="3850" max="3850" width="11.28515625" style="3" bestFit="1" customWidth="1"/>
    <col min="3851" max="4096" width="9.140625" style="3"/>
    <col min="4097" max="4097" width="6.140625" style="3" customWidth="1"/>
    <col min="4098" max="4098" width="25.7109375" style="3" customWidth="1"/>
    <col min="4099" max="4101" width="7.7109375" style="3" customWidth="1"/>
    <col min="4102" max="4104" width="10.7109375" style="3" customWidth="1"/>
    <col min="4105" max="4105" width="9.140625" style="3"/>
    <col min="4106" max="4106" width="11.28515625" style="3" bestFit="1" customWidth="1"/>
    <col min="4107" max="4352" width="9.140625" style="3"/>
    <col min="4353" max="4353" width="6.140625" style="3" customWidth="1"/>
    <col min="4354" max="4354" width="25.7109375" style="3" customWidth="1"/>
    <col min="4355" max="4357" width="7.7109375" style="3" customWidth="1"/>
    <col min="4358" max="4360" width="10.7109375" style="3" customWidth="1"/>
    <col min="4361" max="4361" width="9.140625" style="3"/>
    <col min="4362" max="4362" width="11.28515625" style="3" bestFit="1" customWidth="1"/>
    <col min="4363" max="4608" width="9.140625" style="3"/>
    <col min="4609" max="4609" width="6.140625" style="3" customWidth="1"/>
    <col min="4610" max="4610" width="25.7109375" style="3" customWidth="1"/>
    <col min="4611" max="4613" width="7.7109375" style="3" customWidth="1"/>
    <col min="4614" max="4616" width="10.7109375" style="3" customWidth="1"/>
    <col min="4617" max="4617" width="9.140625" style="3"/>
    <col min="4618" max="4618" width="11.28515625" style="3" bestFit="1" customWidth="1"/>
    <col min="4619" max="4864" width="9.140625" style="3"/>
    <col min="4865" max="4865" width="6.140625" style="3" customWidth="1"/>
    <col min="4866" max="4866" width="25.7109375" style="3" customWidth="1"/>
    <col min="4867" max="4869" width="7.7109375" style="3" customWidth="1"/>
    <col min="4870" max="4872" width="10.7109375" style="3" customWidth="1"/>
    <col min="4873" max="4873" width="9.140625" style="3"/>
    <col min="4874" max="4874" width="11.28515625" style="3" bestFit="1" customWidth="1"/>
    <col min="4875" max="5120" width="9.140625" style="3"/>
    <col min="5121" max="5121" width="6.140625" style="3" customWidth="1"/>
    <col min="5122" max="5122" width="25.7109375" style="3" customWidth="1"/>
    <col min="5123" max="5125" width="7.7109375" style="3" customWidth="1"/>
    <col min="5126" max="5128" width="10.7109375" style="3" customWidth="1"/>
    <col min="5129" max="5129" width="9.140625" style="3"/>
    <col min="5130" max="5130" width="11.28515625" style="3" bestFit="1" customWidth="1"/>
    <col min="5131" max="5376" width="9.140625" style="3"/>
    <col min="5377" max="5377" width="6.140625" style="3" customWidth="1"/>
    <col min="5378" max="5378" width="25.7109375" style="3" customWidth="1"/>
    <col min="5379" max="5381" width="7.7109375" style="3" customWidth="1"/>
    <col min="5382" max="5384" width="10.7109375" style="3" customWidth="1"/>
    <col min="5385" max="5385" width="9.140625" style="3"/>
    <col min="5386" max="5386" width="11.28515625" style="3" bestFit="1" customWidth="1"/>
    <col min="5387" max="5632" width="9.140625" style="3"/>
    <col min="5633" max="5633" width="6.140625" style="3" customWidth="1"/>
    <col min="5634" max="5634" width="25.7109375" style="3" customWidth="1"/>
    <col min="5635" max="5637" width="7.7109375" style="3" customWidth="1"/>
    <col min="5638" max="5640" width="10.7109375" style="3" customWidth="1"/>
    <col min="5641" max="5641" width="9.140625" style="3"/>
    <col min="5642" max="5642" width="11.28515625" style="3" bestFit="1" customWidth="1"/>
    <col min="5643" max="5888" width="9.140625" style="3"/>
    <col min="5889" max="5889" width="6.140625" style="3" customWidth="1"/>
    <col min="5890" max="5890" width="25.7109375" style="3" customWidth="1"/>
    <col min="5891" max="5893" width="7.7109375" style="3" customWidth="1"/>
    <col min="5894" max="5896" width="10.7109375" style="3" customWidth="1"/>
    <col min="5897" max="5897" width="9.140625" style="3"/>
    <col min="5898" max="5898" width="11.28515625" style="3" bestFit="1" customWidth="1"/>
    <col min="5899" max="6144" width="9.140625" style="3"/>
    <col min="6145" max="6145" width="6.140625" style="3" customWidth="1"/>
    <col min="6146" max="6146" width="25.7109375" style="3" customWidth="1"/>
    <col min="6147" max="6149" width="7.7109375" style="3" customWidth="1"/>
    <col min="6150" max="6152" width="10.7109375" style="3" customWidth="1"/>
    <col min="6153" max="6153" width="9.140625" style="3"/>
    <col min="6154" max="6154" width="11.28515625" style="3" bestFit="1" customWidth="1"/>
    <col min="6155" max="6400" width="9.140625" style="3"/>
    <col min="6401" max="6401" width="6.140625" style="3" customWidth="1"/>
    <col min="6402" max="6402" width="25.7109375" style="3" customWidth="1"/>
    <col min="6403" max="6405" width="7.7109375" style="3" customWidth="1"/>
    <col min="6406" max="6408" width="10.7109375" style="3" customWidth="1"/>
    <col min="6409" max="6409" width="9.140625" style="3"/>
    <col min="6410" max="6410" width="11.28515625" style="3" bestFit="1" customWidth="1"/>
    <col min="6411" max="6656" width="9.140625" style="3"/>
    <col min="6657" max="6657" width="6.140625" style="3" customWidth="1"/>
    <col min="6658" max="6658" width="25.7109375" style="3" customWidth="1"/>
    <col min="6659" max="6661" width="7.7109375" style="3" customWidth="1"/>
    <col min="6662" max="6664" width="10.7109375" style="3" customWidth="1"/>
    <col min="6665" max="6665" width="9.140625" style="3"/>
    <col min="6666" max="6666" width="11.28515625" style="3" bestFit="1" customWidth="1"/>
    <col min="6667" max="6912" width="9.140625" style="3"/>
    <col min="6913" max="6913" width="6.140625" style="3" customWidth="1"/>
    <col min="6914" max="6914" width="25.7109375" style="3" customWidth="1"/>
    <col min="6915" max="6917" width="7.7109375" style="3" customWidth="1"/>
    <col min="6918" max="6920" width="10.7109375" style="3" customWidth="1"/>
    <col min="6921" max="6921" width="9.140625" style="3"/>
    <col min="6922" max="6922" width="11.28515625" style="3" bestFit="1" customWidth="1"/>
    <col min="6923" max="7168" width="9.140625" style="3"/>
    <col min="7169" max="7169" width="6.140625" style="3" customWidth="1"/>
    <col min="7170" max="7170" width="25.7109375" style="3" customWidth="1"/>
    <col min="7171" max="7173" width="7.7109375" style="3" customWidth="1"/>
    <col min="7174" max="7176" width="10.7109375" style="3" customWidth="1"/>
    <col min="7177" max="7177" width="9.140625" style="3"/>
    <col min="7178" max="7178" width="11.28515625" style="3" bestFit="1" customWidth="1"/>
    <col min="7179" max="7424" width="9.140625" style="3"/>
    <col min="7425" max="7425" width="6.140625" style="3" customWidth="1"/>
    <col min="7426" max="7426" width="25.7109375" style="3" customWidth="1"/>
    <col min="7427" max="7429" width="7.7109375" style="3" customWidth="1"/>
    <col min="7430" max="7432" width="10.7109375" style="3" customWidth="1"/>
    <col min="7433" max="7433" width="9.140625" style="3"/>
    <col min="7434" max="7434" width="11.28515625" style="3" bestFit="1" customWidth="1"/>
    <col min="7435" max="7680" width="9.140625" style="3"/>
    <col min="7681" max="7681" width="6.140625" style="3" customWidth="1"/>
    <col min="7682" max="7682" width="25.7109375" style="3" customWidth="1"/>
    <col min="7683" max="7685" width="7.7109375" style="3" customWidth="1"/>
    <col min="7686" max="7688" width="10.7109375" style="3" customWidth="1"/>
    <col min="7689" max="7689" width="9.140625" style="3"/>
    <col min="7690" max="7690" width="11.28515625" style="3" bestFit="1" customWidth="1"/>
    <col min="7691" max="7936" width="9.140625" style="3"/>
    <col min="7937" max="7937" width="6.140625" style="3" customWidth="1"/>
    <col min="7938" max="7938" width="25.7109375" style="3" customWidth="1"/>
    <col min="7939" max="7941" width="7.7109375" style="3" customWidth="1"/>
    <col min="7942" max="7944" width="10.7109375" style="3" customWidth="1"/>
    <col min="7945" max="7945" width="9.140625" style="3"/>
    <col min="7946" max="7946" width="11.28515625" style="3" bestFit="1" customWidth="1"/>
    <col min="7947" max="8192" width="9.140625" style="3"/>
    <col min="8193" max="8193" width="6.140625" style="3" customWidth="1"/>
    <col min="8194" max="8194" width="25.7109375" style="3" customWidth="1"/>
    <col min="8195" max="8197" width="7.7109375" style="3" customWidth="1"/>
    <col min="8198" max="8200" width="10.7109375" style="3" customWidth="1"/>
    <col min="8201" max="8201" width="9.140625" style="3"/>
    <col min="8202" max="8202" width="11.28515625" style="3" bestFit="1" customWidth="1"/>
    <col min="8203" max="8448" width="9.140625" style="3"/>
    <col min="8449" max="8449" width="6.140625" style="3" customWidth="1"/>
    <col min="8450" max="8450" width="25.7109375" style="3" customWidth="1"/>
    <col min="8451" max="8453" width="7.7109375" style="3" customWidth="1"/>
    <col min="8454" max="8456" width="10.7109375" style="3" customWidth="1"/>
    <col min="8457" max="8457" width="9.140625" style="3"/>
    <col min="8458" max="8458" width="11.28515625" style="3" bestFit="1" customWidth="1"/>
    <col min="8459" max="8704" width="9.140625" style="3"/>
    <col min="8705" max="8705" width="6.140625" style="3" customWidth="1"/>
    <col min="8706" max="8706" width="25.7109375" style="3" customWidth="1"/>
    <col min="8707" max="8709" width="7.7109375" style="3" customWidth="1"/>
    <col min="8710" max="8712" width="10.7109375" style="3" customWidth="1"/>
    <col min="8713" max="8713" width="9.140625" style="3"/>
    <col min="8714" max="8714" width="11.28515625" style="3" bestFit="1" customWidth="1"/>
    <col min="8715" max="8960" width="9.140625" style="3"/>
    <col min="8961" max="8961" width="6.140625" style="3" customWidth="1"/>
    <col min="8962" max="8962" width="25.7109375" style="3" customWidth="1"/>
    <col min="8963" max="8965" width="7.7109375" style="3" customWidth="1"/>
    <col min="8966" max="8968" width="10.7109375" style="3" customWidth="1"/>
    <col min="8969" max="8969" width="9.140625" style="3"/>
    <col min="8970" max="8970" width="11.28515625" style="3" bestFit="1" customWidth="1"/>
    <col min="8971" max="9216" width="9.140625" style="3"/>
    <col min="9217" max="9217" width="6.140625" style="3" customWidth="1"/>
    <col min="9218" max="9218" width="25.7109375" style="3" customWidth="1"/>
    <col min="9219" max="9221" width="7.7109375" style="3" customWidth="1"/>
    <col min="9222" max="9224" width="10.7109375" style="3" customWidth="1"/>
    <col min="9225" max="9225" width="9.140625" style="3"/>
    <col min="9226" max="9226" width="11.28515625" style="3" bestFit="1" customWidth="1"/>
    <col min="9227" max="9472" width="9.140625" style="3"/>
    <col min="9473" max="9473" width="6.140625" style="3" customWidth="1"/>
    <col min="9474" max="9474" width="25.7109375" style="3" customWidth="1"/>
    <col min="9475" max="9477" width="7.7109375" style="3" customWidth="1"/>
    <col min="9478" max="9480" width="10.7109375" style="3" customWidth="1"/>
    <col min="9481" max="9481" width="9.140625" style="3"/>
    <col min="9482" max="9482" width="11.28515625" style="3" bestFit="1" customWidth="1"/>
    <col min="9483" max="9728" width="9.140625" style="3"/>
    <col min="9729" max="9729" width="6.140625" style="3" customWidth="1"/>
    <col min="9730" max="9730" width="25.7109375" style="3" customWidth="1"/>
    <col min="9731" max="9733" width="7.7109375" style="3" customWidth="1"/>
    <col min="9734" max="9736" width="10.7109375" style="3" customWidth="1"/>
    <col min="9737" max="9737" width="9.140625" style="3"/>
    <col min="9738" max="9738" width="11.28515625" style="3" bestFit="1" customWidth="1"/>
    <col min="9739" max="9984" width="9.140625" style="3"/>
    <col min="9985" max="9985" width="6.140625" style="3" customWidth="1"/>
    <col min="9986" max="9986" width="25.7109375" style="3" customWidth="1"/>
    <col min="9987" max="9989" width="7.7109375" style="3" customWidth="1"/>
    <col min="9990" max="9992" width="10.7109375" style="3" customWidth="1"/>
    <col min="9993" max="9993" width="9.140625" style="3"/>
    <col min="9994" max="9994" width="11.28515625" style="3" bestFit="1" customWidth="1"/>
    <col min="9995" max="10240" width="9.140625" style="3"/>
    <col min="10241" max="10241" width="6.140625" style="3" customWidth="1"/>
    <col min="10242" max="10242" width="25.7109375" style="3" customWidth="1"/>
    <col min="10243" max="10245" width="7.7109375" style="3" customWidth="1"/>
    <col min="10246" max="10248" width="10.7109375" style="3" customWidth="1"/>
    <col min="10249" max="10249" width="9.140625" style="3"/>
    <col min="10250" max="10250" width="11.28515625" style="3" bestFit="1" customWidth="1"/>
    <col min="10251" max="10496" width="9.140625" style="3"/>
    <col min="10497" max="10497" width="6.140625" style="3" customWidth="1"/>
    <col min="10498" max="10498" width="25.7109375" style="3" customWidth="1"/>
    <col min="10499" max="10501" width="7.7109375" style="3" customWidth="1"/>
    <col min="10502" max="10504" width="10.7109375" style="3" customWidth="1"/>
    <col min="10505" max="10505" width="9.140625" style="3"/>
    <col min="10506" max="10506" width="11.28515625" style="3" bestFit="1" customWidth="1"/>
    <col min="10507" max="10752" width="9.140625" style="3"/>
    <col min="10753" max="10753" width="6.140625" style="3" customWidth="1"/>
    <col min="10754" max="10754" width="25.7109375" style="3" customWidth="1"/>
    <col min="10755" max="10757" width="7.7109375" style="3" customWidth="1"/>
    <col min="10758" max="10760" width="10.7109375" style="3" customWidth="1"/>
    <col min="10761" max="10761" width="9.140625" style="3"/>
    <col min="10762" max="10762" width="11.28515625" style="3" bestFit="1" customWidth="1"/>
    <col min="10763" max="11008" width="9.140625" style="3"/>
    <col min="11009" max="11009" width="6.140625" style="3" customWidth="1"/>
    <col min="11010" max="11010" width="25.7109375" style="3" customWidth="1"/>
    <col min="11011" max="11013" width="7.7109375" style="3" customWidth="1"/>
    <col min="11014" max="11016" width="10.7109375" style="3" customWidth="1"/>
    <col min="11017" max="11017" width="9.140625" style="3"/>
    <col min="11018" max="11018" width="11.28515625" style="3" bestFit="1" customWidth="1"/>
    <col min="11019" max="11264" width="9.140625" style="3"/>
    <col min="11265" max="11265" width="6.140625" style="3" customWidth="1"/>
    <col min="11266" max="11266" width="25.7109375" style="3" customWidth="1"/>
    <col min="11267" max="11269" width="7.7109375" style="3" customWidth="1"/>
    <col min="11270" max="11272" width="10.7109375" style="3" customWidth="1"/>
    <col min="11273" max="11273" width="9.140625" style="3"/>
    <col min="11274" max="11274" width="11.28515625" style="3" bestFit="1" customWidth="1"/>
    <col min="11275" max="11520" width="9.140625" style="3"/>
    <col min="11521" max="11521" width="6.140625" style="3" customWidth="1"/>
    <col min="11522" max="11522" width="25.7109375" style="3" customWidth="1"/>
    <col min="11523" max="11525" width="7.7109375" style="3" customWidth="1"/>
    <col min="11526" max="11528" width="10.7109375" style="3" customWidth="1"/>
    <col min="11529" max="11529" width="9.140625" style="3"/>
    <col min="11530" max="11530" width="11.28515625" style="3" bestFit="1" customWidth="1"/>
    <col min="11531" max="11776" width="9.140625" style="3"/>
    <col min="11777" max="11777" width="6.140625" style="3" customWidth="1"/>
    <col min="11778" max="11778" width="25.7109375" style="3" customWidth="1"/>
    <col min="11779" max="11781" width="7.7109375" style="3" customWidth="1"/>
    <col min="11782" max="11784" width="10.7109375" style="3" customWidth="1"/>
    <col min="11785" max="11785" width="9.140625" style="3"/>
    <col min="11786" max="11786" width="11.28515625" style="3" bestFit="1" customWidth="1"/>
    <col min="11787" max="12032" width="9.140625" style="3"/>
    <col min="12033" max="12033" width="6.140625" style="3" customWidth="1"/>
    <col min="12034" max="12034" width="25.7109375" style="3" customWidth="1"/>
    <col min="12035" max="12037" width="7.7109375" style="3" customWidth="1"/>
    <col min="12038" max="12040" width="10.7109375" style="3" customWidth="1"/>
    <col min="12041" max="12041" width="9.140625" style="3"/>
    <col min="12042" max="12042" width="11.28515625" style="3" bestFit="1" customWidth="1"/>
    <col min="12043" max="12288" width="9.140625" style="3"/>
    <col min="12289" max="12289" width="6.140625" style="3" customWidth="1"/>
    <col min="12290" max="12290" width="25.7109375" style="3" customWidth="1"/>
    <col min="12291" max="12293" width="7.7109375" style="3" customWidth="1"/>
    <col min="12294" max="12296" width="10.7109375" style="3" customWidth="1"/>
    <col min="12297" max="12297" width="9.140625" style="3"/>
    <col min="12298" max="12298" width="11.28515625" style="3" bestFit="1" customWidth="1"/>
    <col min="12299" max="12544" width="9.140625" style="3"/>
    <col min="12545" max="12545" width="6.140625" style="3" customWidth="1"/>
    <col min="12546" max="12546" width="25.7109375" style="3" customWidth="1"/>
    <col min="12547" max="12549" width="7.7109375" style="3" customWidth="1"/>
    <col min="12550" max="12552" width="10.7109375" style="3" customWidth="1"/>
    <col min="12553" max="12553" width="9.140625" style="3"/>
    <col min="12554" max="12554" width="11.28515625" style="3" bestFit="1" customWidth="1"/>
    <col min="12555" max="12800" width="9.140625" style="3"/>
    <col min="12801" max="12801" width="6.140625" style="3" customWidth="1"/>
    <col min="12802" max="12802" width="25.7109375" style="3" customWidth="1"/>
    <col min="12803" max="12805" width="7.7109375" style="3" customWidth="1"/>
    <col min="12806" max="12808" width="10.7109375" style="3" customWidth="1"/>
    <col min="12809" max="12809" width="9.140625" style="3"/>
    <col min="12810" max="12810" width="11.28515625" style="3" bestFit="1" customWidth="1"/>
    <col min="12811" max="13056" width="9.140625" style="3"/>
    <col min="13057" max="13057" width="6.140625" style="3" customWidth="1"/>
    <col min="13058" max="13058" width="25.7109375" style="3" customWidth="1"/>
    <col min="13059" max="13061" width="7.7109375" style="3" customWidth="1"/>
    <col min="13062" max="13064" width="10.7109375" style="3" customWidth="1"/>
    <col min="13065" max="13065" width="9.140625" style="3"/>
    <col min="13066" max="13066" width="11.28515625" style="3" bestFit="1" customWidth="1"/>
    <col min="13067" max="13312" width="9.140625" style="3"/>
    <col min="13313" max="13313" width="6.140625" style="3" customWidth="1"/>
    <col min="13314" max="13314" width="25.7109375" style="3" customWidth="1"/>
    <col min="13315" max="13317" width="7.7109375" style="3" customWidth="1"/>
    <col min="13318" max="13320" width="10.7109375" style="3" customWidth="1"/>
    <col min="13321" max="13321" width="9.140625" style="3"/>
    <col min="13322" max="13322" width="11.28515625" style="3" bestFit="1" customWidth="1"/>
    <col min="13323" max="13568" width="9.140625" style="3"/>
    <col min="13569" max="13569" width="6.140625" style="3" customWidth="1"/>
    <col min="13570" max="13570" width="25.7109375" style="3" customWidth="1"/>
    <col min="13571" max="13573" width="7.7109375" style="3" customWidth="1"/>
    <col min="13574" max="13576" width="10.7109375" style="3" customWidth="1"/>
    <col min="13577" max="13577" width="9.140625" style="3"/>
    <col min="13578" max="13578" width="11.28515625" style="3" bestFit="1" customWidth="1"/>
    <col min="13579" max="13824" width="9.140625" style="3"/>
    <col min="13825" max="13825" width="6.140625" style="3" customWidth="1"/>
    <col min="13826" max="13826" width="25.7109375" style="3" customWidth="1"/>
    <col min="13827" max="13829" width="7.7109375" style="3" customWidth="1"/>
    <col min="13830" max="13832" width="10.7109375" style="3" customWidth="1"/>
    <col min="13833" max="13833" width="9.140625" style="3"/>
    <col min="13834" max="13834" width="11.28515625" style="3" bestFit="1" customWidth="1"/>
    <col min="13835" max="14080" width="9.140625" style="3"/>
    <col min="14081" max="14081" width="6.140625" style="3" customWidth="1"/>
    <col min="14082" max="14082" width="25.7109375" style="3" customWidth="1"/>
    <col min="14083" max="14085" width="7.7109375" style="3" customWidth="1"/>
    <col min="14086" max="14088" width="10.7109375" style="3" customWidth="1"/>
    <col min="14089" max="14089" width="9.140625" style="3"/>
    <col min="14090" max="14090" width="11.28515625" style="3" bestFit="1" customWidth="1"/>
    <col min="14091" max="14336" width="9.140625" style="3"/>
    <col min="14337" max="14337" width="6.140625" style="3" customWidth="1"/>
    <col min="14338" max="14338" width="25.7109375" style="3" customWidth="1"/>
    <col min="14339" max="14341" width="7.7109375" style="3" customWidth="1"/>
    <col min="14342" max="14344" width="10.7109375" style="3" customWidth="1"/>
    <col min="14345" max="14345" width="9.140625" style="3"/>
    <col min="14346" max="14346" width="11.28515625" style="3" bestFit="1" customWidth="1"/>
    <col min="14347" max="14592" width="9.140625" style="3"/>
    <col min="14593" max="14593" width="6.140625" style="3" customWidth="1"/>
    <col min="14594" max="14594" width="25.7109375" style="3" customWidth="1"/>
    <col min="14595" max="14597" width="7.7109375" style="3" customWidth="1"/>
    <col min="14598" max="14600" width="10.7109375" style="3" customWidth="1"/>
    <col min="14601" max="14601" width="9.140625" style="3"/>
    <col min="14602" max="14602" width="11.28515625" style="3" bestFit="1" customWidth="1"/>
    <col min="14603" max="14848" width="9.140625" style="3"/>
    <col min="14849" max="14849" width="6.140625" style="3" customWidth="1"/>
    <col min="14850" max="14850" width="25.7109375" style="3" customWidth="1"/>
    <col min="14851" max="14853" width="7.7109375" style="3" customWidth="1"/>
    <col min="14854" max="14856" width="10.7109375" style="3" customWidth="1"/>
    <col min="14857" max="14857" width="9.140625" style="3"/>
    <col min="14858" max="14858" width="11.28515625" style="3" bestFit="1" customWidth="1"/>
    <col min="14859" max="15104" width="9.140625" style="3"/>
    <col min="15105" max="15105" width="6.140625" style="3" customWidth="1"/>
    <col min="15106" max="15106" width="25.7109375" style="3" customWidth="1"/>
    <col min="15107" max="15109" width="7.7109375" style="3" customWidth="1"/>
    <col min="15110" max="15112" width="10.7109375" style="3" customWidth="1"/>
    <col min="15113" max="15113" width="9.140625" style="3"/>
    <col min="15114" max="15114" width="11.28515625" style="3" bestFit="1" customWidth="1"/>
    <col min="15115" max="15360" width="9.140625" style="3"/>
    <col min="15361" max="15361" width="6.140625" style="3" customWidth="1"/>
    <col min="15362" max="15362" width="25.7109375" style="3" customWidth="1"/>
    <col min="15363" max="15365" width="7.7109375" style="3" customWidth="1"/>
    <col min="15366" max="15368" width="10.7109375" style="3" customWidth="1"/>
    <col min="15369" max="15369" width="9.140625" style="3"/>
    <col min="15370" max="15370" width="11.28515625" style="3" bestFit="1" customWidth="1"/>
    <col min="15371" max="15616" width="9.140625" style="3"/>
    <col min="15617" max="15617" width="6.140625" style="3" customWidth="1"/>
    <col min="15618" max="15618" width="25.7109375" style="3" customWidth="1"/>
    <col min="15619" max="15621" width="7.7109375" style="3" customWidth="1"/>
    <col min="15622" max="15624" width="10.7109375" style="3" customWidth="1"/>
    <col min="15625" max="15625" width="9.140625" style="3"/>
    <col min="15626" max="15626" width="11.28515625" style="3" bestFit="1" customWidth="1"/>
    <col min="15627" max="15872" width="9.140625" style="3"/>
    <col min="15873" max="15873" width="6.140625" style="3" customWidth="1"/>
    <col min="15874" max="15874" width="25.7109375" style="3" customWidth="1"/>
    <col min="15875" max="15877" width="7.7109375" style="3" customWidth="1"/>
    <col min="15878" max="15880" width="10.7109375" style="3" customWidth="1"/>
    <col min="15881" max="15881" width="9.140625" style="3"/>
    <col min="15882" max="15882" width="11.28515625" style="3" bestFit="1" customWidth="1"/>
    <col min="15883" max="16128" width="9.140625" style="3"/>
    <col min="16129" max="16129" width="6.140625" style="3" customWidth="1"/>
    <col min="16130" max="16130" width="25.7109375" style="3" customWidth="1"/>
    <col min="16131" max="16133" width="7.7109375" style="3" customWidth="1"/>
    <col min="16134" max="16136" width="10.7109375" style="3" customWidth="1"/>
    <col min="16137" max="16137" width="9.140625" style="3"/>
    <col min="16138" max="16138" width="11.28515625" style="3" bestFit="1" customWidth="1"/>
    <col min="16139" max="16384" width="9.140625" style="3"/>
  </cols>
  <sheetData>
    <row r="1" spans="1:8" ht="23.25" customHeight="1">
      <c r="A1" s="43"/>
      <c r="B1" s="44"/>
      <c r="C1" s="45"/>
      <c r="D1" s="45"/>
      <c r="E1" s="45"/>
      <c r="F1" s="45"/>
      <c r="G1" s="326" t="s">
        <v>0</v>
      </c>
      <c r="H1" s="326"/>
    </row>
    <row r="2" spans="1:8" ht="83.25" customHeight="1">
      <c r="A2" s="46"/>
      <c r="B2" s="47"/>
      <c r="C2" s="324" t="s">
        <v>192</v>
      </c>
      <c r="D2" s="324"/>
      <c r="E2" s="324"/>
      <c r="F2" s="324"/>
      <c r="G2" s="324"/>
      <c r="H2" s="324"/>
    </row>
    <row r="3" spans="1:8" ht="83.25" customHeight="1" thickBot="1">
      <c r="A3" s="46"/>
      <c r="B3" s="325" t="s">
        <v>96</v>
      </c>
      <c r="C3" s="325"/>
      <c r="D3" s="325"/>
      <c r="E3" s="325"/>
      <c r="F3" s="325"/>
      <c r="G3" s="325"/>
      <c r="H3" s="325"/>
    </row>
    <row r="4" spans="1:8" ht="83.25" customHeight="1" thickBot="1">
      <c r="A4" s="48" t="s">
        <v>1</v>
      </c>
      <c r="B4" s="49" t="s">
        <v>2</v>
      </c>
      <c r="C4" s="50" t="s">
        <v>3</v>
      </c>
      <c r="D4" s="50" t="s">
        <v>4</v>
      </c>
      <c r="E4" s="51" t="s">
        <v>5</v>
      </c>
      <c r="F4" s="52" t="s">
        <v>6</v>
      </c>
      <c r="G4" s="53" t="s">
        <v>7</v>
      </c>
      <c r="H4" s="54" t="s">
        <v>8</v>
      </c>
    </row>
    <row r="5" spans="1:8" ht="52.5" customHeight="1">
      <c r="A5" s="55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ht="52.5" customHeight="1">
      <c r="A6" s="57">
        <v>1</v>
      </c>
      <c r="B6" s="58" t="s">
        <v>9</v>
      </c>
      <c r="C6" s="59">
        <v>1</v>
      </c>
      <c r="D6" s="59">
        <v>1</v>
      </c>
      <c r="E6" s="59">
        <v>1</v>
      </c>
      <c r="F6" s="60">
        <v>160000</v>
      </c>
      <c r="G6" s="61">
        <f>D6*F6</f>
        <v>160000</v>
      </c>
      <c r="H6" s="60">
        <f>G6*13</f>
        <v>2080000</v>
      </c>
    </row>
    <row r="7" spans="1:8" ht="52.5" customHeight="1">
      <c r="A7" s="62">
        <v>2</v>
      </c>
      <c r="B7" s="63" t="s">
        <v>10</v>
      </c>
      <c r="C7" s="56">
        <v>1</v>
      </c>
      <c r="D7" s="56">
        <v>1</v>
      </c>
      <c r="E7" s="56">
        <v>1</v>
      </c>
      <c r="F7" s="64">
        <v>120000</v>
      </c>
      <c r="G7" s="65">
        <f t="shared" ref="G7:G17" si="0">D7*F7</f>
        <v>120000</v>
      </c>
      <c r="H7" s="64">
        <f>G7*13</f>
        <v>1560000</v>
      </c>
    </row>
    <row r="8" spans="1:8" ht="52.5" customHeight="1">
      <c r="A8" s="57">
        <v>3</v>
      </c>
      <c r="B8" s="63" t="s">
        <v>11</v>
      </c>
      <c r="C8" s="56">
        <v>1</v>
      </c>
      <c r="D8" s="56">
        <v>0.75</v>
      </c>
      <c r="E8" s="56">
        <v>1</v>
      </c>
      <c r="F8" s="64">
        <v>110000</v>
      </c>
      <c r="G8" s="65">
        <f t="shared" si="0"/>
        <v>82500</v>
      </c>
      <c r="H8" s="64">
        <f>G8*13</f>
        <v>1072500</v>
      </c>
    </row>
    <row r="9" spans="1:8" ht="52.5" customHeight="1">
      <c r="A9" s="62">
        <v>4</v>
      </c>
      <c r="B9" s="63" t="s">
        <v>12</v>
      </c>
      <c r="C9" s="56">
        <v>1</v>
      </c>
      <c r="D9" s="56">
        <v>1</v>
      </c>
      <c r="E9" s="56">
        <v>1</v>
      </c>
      <c r="F9" s="64">
        <v>110000</v>
      </c>
      <c r="G9" s="65">
        <f t="shared" si="0"/>
        <v>110000</v>
      </c>
      <c r="H9" s="64">
        <f>G9*13</f>
        <v>1430000</v>
      </c>
    </row>
    <row r="10" spans="1:8" ht="52.5" customHeight="1">
      <c r="A10" s="57">
        <v>5</v>
      </c>
      <c r="B10" s="63" t="s">
        <v>14</v>
      </c>
      <c r="C10" s="56">
        <v>4</v>
      </c>
      <c r="D10" s="56">
        <v>4.4800000000000004</v>
      </c>
      <c r="E10" s="56">
        <v>1</v>
      </c>
      <c r="F10" s="64">
        <v>120000</v>
      </c>
      <c r="G10" s="65">
        <f t="shared" si="0"/>
        <v>537600</v>
      </c>
      <c r="H10" s="64">
        <f>G10*13</f>
        <v>6988800</v>
      </c>
    </row>
    <row r="11" spans="1:8" ht="52.5" customHeight="1">
      <c r="A11" s="62">
        <v>6</v>
      </c>
      <c r="B11" s="63" t="s">
        <v>15</v>
      </c>
      <c r="C11" s="56">
        <v>4</v>
      </c>
      <c r="D11" s="56">
        <v>4</v>
      </c>
      <c r="E11" s="56">
        <v>1</v>
      </c>
      <c r="F11" s="64">
        <v>110000</v>
      </c>
      <c r="G11" s="65">
        <f t="shared" si="0"/>
        <v>440000</v>
      </c>
      <c r="H11" s="64">
        <f t="shared" ref="H11:H15" si="1">G11*13</f>
        <v>5720000</v>
      </c>
    </row>
    <row r="12" spans="1:8" ht="52.5" customHeight="1">
      <c r="A12" s="57">
        <v>7</v>
      </c>
      <c r="B12" s="63" t="s">
        <v>16</v>
      </c>
      <c r="C12" s="56">
        <v>1</v>
      </c>
      <c r="D12" s="56">
        <v>1</v>
      </c>
      <c r="E12" s="56">
        <v>1</v>
      </c>
      <c r="F12" s="64">
        <v>105000</v>
      </c>
      <c r="G12" s="65">
        <f t="shared" si="0"/>
        <v>105000</v>
      </c>
      <c r="H12" s="64">
        <f t="shared" si="1"/>
        <v>1365000</v>
      </c>
    </row>
    <row r="13" spans="1:8" ht="52.5" customHeight="1">
      <c r="A13" s="62">
        <v>9</v>
      </c>
      <c r="B13" s="63" t="s">
        <v>18</v>
      </c>
      <c r="C13" s="56">
        <v>1</v>
      </c>
      <c r="D13" s="56">
        <v>0.5</v>
      </c>
      <c r="E13" s="56">
        <v>1</v>
      </c>
      <c r="F13" s="64">
        <v>105000</v>
      </c>
      <c r="G13" s="65">
        <f t="shared" si="0"/>
        <v>52500</v>
      </c>
      <c r="H13" s="64">
        <f t="shared" si="1"/>
        <v>682500</v>
      </c>
    </row>
    <row r="14" spans="1:8" ht="52.5" customHeight="1">
      <c r="A14" s="57">
        <v>10</v>
      </c>
      <c r="B14" s="63" t="s">
        <v>19</v>
      </c>
      <c r="C14" s="56">
        <v>1</v>
      </c>
      <c r="D14" s="56">
        <v>1</v>
      </c>
      <c r="E14" s="56">
        <v>1</v>
      </c>
      <c r="F14" s="64">
        <v>120000</v>
      </c>
      <c r="G14" s="65">
        <f t="shared" si="0"/>
        <v>120000</v>
      </c>
      <c r="H14" s="64">
        <f t="shared" si="1"/>
        <v>1560000</v>
      </c>
    </row>
    <row r="15" spans="1:8" ht="52.5" customHeight="1">
      <c r="A15" s="62">
        <v>11</v>
      </c>
      <c r="B15" s="63" t="s">
        <v>20</v>
      </c>
      <c r="C15" s="56">
        <v>1</v>
      </c>
      <c r="D15" s="56">
        <v>0.5</v>
      </c>
      <c r="E15" s="56">
        <v>1</v>
      </c>
      <c r="F15" s="64">
        <v>120000</v>
      </c>
      <c r="G15" s="65">
        <f t="shared" si="0"/>
        <v>60000</v>
      </c>
      <c r="H15" s="64">
        <f t="shared" si="1"/>
        <v>780000</v>
      </c>
    </row>
    <row r="16" spans="1:8" ht="52.5" customHeight="1">
      <c r="A16" s="57">
        <v>12</v>
      </c>
      <c r="B16" s="63" t="s">
        <v>25</v>
      </c>
      <c r="C16" s="56">
        <v>1</v>
      </c>
      <c r="D16" s="56">
        <v>1</v>
      </c>
      <c r="E16" s="56">
        <v>1</v>
      </c>
      <c r="F16" s="64">
        <v>105000</v>
      </c>
      <c r="G16" s="65">
        <f t="shared" si="0"/>
        <v>105000</v>
      </c>
      <c r="H16" s="64">
        <f>G16*13</f>
        <v>1365000</v>
      </c>
    </row>
    <row r="17" spans="1:8" ht="52.5" customHeight="1">
      <c r="A17" s="62">
        <v>13</v>
      </c>
      <c r="B17" s="63" t="s">
        <v>21</v>
      </c>
      <c r="C17" s="64">
        <v>1</v>
      </c>
      <c r="D17" s="64">
        <v>1</v>
      </c>
      <c r="E17" s="56">
        <v>1</v>
      </c>
      <c r="F17" s="64">
        <v>105000</v>
      </c>
      <c r="G17" s="65">
        <f t="shared" si="0"/>
        <v>105000</v>
      </c>
      <c r="H17" s="64">
        <f>G17*13</f>
        <v>1365000</v>
      </c>
    </row>
    <row r="18" spans="1:8" ht="52.5" customHeight="1" thickBot="1">
      <c r="A18" s="66"/>
      <c r="B18" s="67" t="s">
        <v>22</v>
      </c>
      <c r="C18" s="68">
        <f>SUM(C6:C17)</f>
        <v>18</v>
      </c>
      <c r="D18" s="68">
        <f>SUM(D6:D17)</f>
        <v>17.23</v>
      </c>
      <c r="E18" s="68"/>
      <c r="F18" s="69"/>
      <c r="G18" s="70">
        <f>SUM(G6:G17)</f>
        <v>1997600</v>
      </c>
      <c r="H18" s="64">
        <f>SUM(H6:H17)</f>
        <v>25968800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2" workbookViewId="0">
      <selection activeCell="F6" sqref="F6"/>
    </sheetView>
  </sheetViews>
  <sheetFormatPr defaultRowHeight="15"/>
  <cols>
    <col min="1" max="1" width="12.85546875" customWidth="1"/>
    <col min="2" max="2" width="13.7109375" customWidth="1"/>
    <col min="3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3"/>
      <c r="B1" s="44"/>
      <c r="C1" s="45"/>
      <c r="D1" s="45"/>
      <c r="E1" s="45"/>
      <c r="F1" s="45"/>
      <c r="G1" s="326" t="s">
        <v>0</v>
      </c>
      <c r="H1" s="326"/>
    </row>
    <row r="2" spans="1:8" ht="54.75" customHeight="1">
      <c r="A2" s="46"/>
      <c r="B2" s="47"/>
      <c r="C2" s="324" t="s">
        <v>193</v>
      </c>
      <c r="D2" s="324"/>
      <c r="E2" s="324"/>
      <c r="F2" s="324"/>
      <c r="G2" s="324"/>
      <c r="H2" s="324"/>
    </row>
    <row r="3" spans="1:8" ht="50.25" customHeight="1" thickBot="1">
      <c r="A3" s="46"/>
      <c r="B3" s="325" t="s">
        <v>95</v>
      </c>
      <c r="C3" s="325"/>
      <c r="D3" s="325"/>
      <c r="E3" s="325"/>
      <c r="F3" s="325"/>
      <c r="G3" s="325"/>
      <c r="H3" s="325"/>
    </row>
    <row r="4" spans="1:8" ht="113.25" thickBot="1">
      <c r="A4" s="48" t="s">
        <v>1</v>
      </c>
      <c r="B4" s="49" t="s">
        <v>2</v>
      </c>
      <c r="C4" s="50" t="s">
        <v>3</v>
      </c>
      <c r="D4" s="50" t="s">
        <v>4</v>
      </c>
      <c r="E4" s="51" t="s">
        <v>5</v>
      </c>
      <c r="F4" s="52" t="s">
        <v>6</v>
      </c>
      <c r="G4" s="53" t="s">
        <v>7</v>
      </c>
      <c r="H4" s="54" t="s">
        <v>8</v>
      </c>
    </row>
    <row r="5" spans="1:8">
      <c r="A5" s="55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5">
        <v>8</v>
      </c>
    </row>
    <row r="6" spans="1:8" s="3" customFormat="1" ht="83.25" customHeight="1">
      <c r="A6" s="57">
        <v>1</v>
      </c>
      <c r="B6" s="58" t="s">
        <v>9</v>
      </c>
      <c r="C6" s="59">
        <v>1</v>
      </c>
      <c r="D6" s="59">
        <v>1</v>
      </c>
      <c r="E6" s="59">
        <v>1</v>
      </c>
      <c r="F6" s="60">
        <v>160000</v>
      </c>
      <c r="G6" s="61">
        <f>D6*F6</f>
        <v>160000</v>
      </c>
      <c r="H6" s="60">
        <f>G6*13</f>
        <v>2080000</v>
      </c>
    </row>
    <row r="7" spans="1:8" s="3" customFormat="1" ht="83.25" customHeight="1">
      <c r="A7" s="62">
        <v>2</v>
      </c>
      <c r="B7" s="63" t="s">
        <v>10</v>
      </c>
      <c r="C7" s="56">
        <v>1</v>
      </c>
      <c r="D7" s="56">
        <v>1</v>
      </c>
      <c r="E7" s="56">
        <v>1</v>
      </c>
      <c r="F7" s="64">
        <v>120000</v>
      </c>
      <c r="G7" s="65">
        <f t="shared" ref="G7:G17" si="0">D7*F7</f>
        <v>120000</v>
      </c>
      <c r="H7" s="64">
        <f>G7*13</f>
        <v>1560000</v>
      </c>
    </row>
    <row r="8" spans="1:8" s="3" customFormat="1" ht="83.25" customHeight="1">
      <c r="A8" s="57">
        <v>3</v>
      </c>
      <c r="B8" s="63" t="s">
        <v>11</v>
      </c>
      <c r="C8" s="56">
        <v>1</v>
      </c>
      <c r="D8" s="56">
        <v>0.75</v>
      </c>
      <c r="E8" s="56">
        <v>1</v>
      </c>
      <c r="F8" s="64">
        <v>110000</v>
      </c>
      <c r="G8" s="65">
        <f t="shared" si="0"/>
        <v>82500</v>
      </c>
      <c r="H8" s="64">
        <f>G8*13</f>
        <v>1072500</v>
      </c>
    </row>
    <row r="9" spans="1:8" s="3" customFormat="1" ht="83.25" customHeight="1">
      <c r="A9" s="62">
        <v>4</v>
      </c>
      <c r="B9" s="63" t="s">
        <v>12</v>
      </c>
      <c r="C9" s="56">
        <v>1</v>
      </c>
      <c r="D9" s="56">
        <v>1</v>
      </c>
      <c r="E9" s="56">
        <v>1</v>
      </c>
      <c r="F9" s="64">
        <v>110000</v>
      </c>
      <c r="G9" s="65">
        <f t="shared" si="0"/>
        <v>110000</v>
      </c>
      <c r="H9" s="64">
        <f>G9*13</f>
        <v>1430000</v>
      </c>
    </row>
    <row r="10" spans="1:8" s="3" customFormat="1" ht="83.25" customHeight="1">
      <c r="A10" s="57">
        <v>5</v>
      </c>
      <c r="B10" s="63" t="s">
        <v>14</v>
      </c>
      <c r="C10" s="56">
        <v>4</v>
      </c>
      <c r="D10" s="56">
        <v>4.4800000000000004</v>
      </c>
      <c r="E10" s="56">
        <v>1</v>
      </c>
      <c r="F10" s="64">
        <v>120000</v>
      </c>
      <c r="G10" s="65">
        <f t="shared" si="0"/>
        <v>537600</v>
      </c>
      <c r="H10" s="64">
        <f t="shared" ref="H10:H15" si="1">G10*13</f>
        <v>6988800</v>
      </c>
    </row>
    <row r="11" spans="1:8" s="3" customFormat="1" ht="83.25" customHeight="1">
      <c r="A11" s="62">
        <v>6</v>
      </c>
      <c r="B11" s="63" t="s">
        <v>15</v>
      </c>
      <c r="C11" s="56">
        <v>4</v>
      </c>
      <c r="D11" s="56">
        <v>4</v>
      </c>
      <c r="E11" s="56">
        <v>1</v>
      </c>
      <c r="F11" s="64">
        <v>110000</v>
      </c>
      <c r="G11" s="65">
        <f t="shared" si="0"/>
        <v>440000</v>
      </c>
      <c r="H11" s="64">
        <f t="shared" si="1"/>
        <v>5720000</v>
      </c>
    </row>
    <row r="12" spans="1:8" s="3" customFormat="1" ht="83.25" customHeight="1">
      <c r="A12" s="57">
        <v>7</v>
      </c>
      <c r="B12" s="63" t="s">
        <v>16</v>
      </c>
      <c r="C12" s="56">
        <v>1</v>
      </c>
      <c r="D12" s="56">
        <v>1</v>
      </c>
      <c r="E12" s="56">
        <v>1</v>
      </c>
      <c r="F12" s="64">
        <v>105000</v>
      </c>
      <c r="G12" s="65">
        <f t="shared" si="0"/>
        <v>105000</v>
      </c>
      <c r="H12" s="64">
        <f t="shared" si="1"/>
        <v>1365000</v>
      </c>
    </row>
    <row r="13" spans="1:8" s="3" customFormat="1" ht="83.25" customHeight="1">
      <c r="A13" s="62">
        <v>9</v>
      </c>
      <c r="B13" s="63" t="s">
        <v>18</v>
      </c>
      <c r="C13" s="56">
        <v>1</v>
      </c>
      <c r="D13" s="56">
        <v>0.5</v>
      </c>
      <c r="E13" s="56">
        <v>1</v>
      </c>
      <c r="F13" s="64">
        <v>105000</v>
      </c>
      <c r="G13" s="65">
        <f t="shared" si="0"/>
        <v>52500</v>
      </c>
      <c r="H13" s="64">
        <f t="shared" si="1"/>
        <v>682500</v>
      </c>
    </row>
    <row r="14" spans="1:8" s="3" customFormat="1" ht="83.25" customHeight="1">
      <c r="A14" s="57">
        <v>10</v>
      </c>
      <c r="B14" s="63" t="s">
        <v>19</v>
      </c>
      <c r="C14" s="56">
        <v>1</v>
      </c>
      <c r="D14" s="56">
        <v>1</v>
      </c>
      <c r="E14" s="56">
        <v>1</v>
      </c>
      <c r="F14" s="64">
        <v>120000</v>
      </c>
      <c r="G14" s="65">
        <f t="shared" si="0"/>
        <v>120000</v>
      </c>
      <c r="H14" s="64">
        <f t="shared" si="1"/>
        <v>1560000</v>
      </c>
    </row>
    <row r="15" spans="1:8" s="3" customFormat="1" ht="83.25" customHeight="1">
      <c r="A15" s="62">
        <v>11</v>
      </c>
      <c r="B15" s="63" t="s">
        <v>20</v>
      </c>
      <c r="C15" s="56">
        <v>1</v>
      </c>
      <c r="D15" s="56">
        <v>0.5</v>
      </c>
      <c r="E15" s="56">
        <v>1</v>
      </c>
      <c r="F15" s="64">
        <v>120000</v>
      </c>
      <c r="G15" s="65">
        <f t="shared" si="0"/>
        <v>60000</v>
      </c>
      <c r="H15" s="64">
        <f t="shared" si="1"/>
        <v>780000</v>
      </c>
    </row>
    <row r="16" spans="1:8" s="3" customFormat="1" ht="83.25" customHeight="1">
      <c r="A16" s="57">
        <v>12</v>
      </c>
      <c r="B16" s="63" t="s">
        <v>25</v>
      </c>
      <c r="C16" s="56">
        <v>1</v>
      </c>
      <c r="D16" s="56">
        <v>1</v>
      </c>
      <c r="E16" s="56">
        <v>1</v>
      </c>
      <c r="F16" s="64">
        <v>105000</v>
      </c>
      <c r="G16" s="65">
        <f t="shared" si="0"/>
        <v>105000</v>
      </c>
      <c r="H16" s="64">
        <f>G16*13</f>
        <v>1365000</v>
      </c>
    </row>
    <row r="17" spans="1:8" s="3" customFormat="1" ht="83.25" customHeight="1">
      <c r="A17" s="62">
        <v>13</v>
      </c>
      <c r="B17" s="63" t="s">
        <v>21</v>
      </c>
      <c r="C17" s="64">
        <v>1</v>
      </c>
      <c r="D17" s="64">
        <v>1</v>
      </c>
      <c r="E17" s="56">
        <v>1</v>
      </c>
      <c r="F17" s="64">
        <v>105000</v>
      </c>
      <c r="G17" s="65">
        <f t="shared" si="0"/>
        <v>105000</v>
      </c>
      <c r="H17" s="64">
        <f>G17*13</f>
        <v>1365000</v>
      </c>
    </row>
    <row r="18" spans="1:8" s="3" customFormat="1" ht="83.25" customHeight="1" thickBot="1">
      <c r="A18" s="66"/>
      <c r="B18" s="67" t="s">
        <v>22</v>
      </c>
      <c r="C18" s="68">
        <f>SUM(C6:C17)</f>
        <v>18</v>
      </c>
      <c r="D18" s="68">
        <f>SUM(D6:D17)</f>
        <v>17.23</v>
      </c>
      <c r="E18" s="68"/>
      <c r="F18" s="69"/>
      <c r="G18" s="70">
        <f>SUM(G6:G17)</f>
        <v>1997600</v>
      </c>
      <c r="H18" s="64">
        <f>SUM(H6:H17)</f>
        <v>25968800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16" workbookViewId="0">
      <selection activeCell="D1" sqref="D1:F1"/>
    </sheetView>
  </sheetViews>
  <sheetFormatPr defaultRowHeight="16.5"/>
  <cols>
    <col min="1" max="1" width="9.28515625" style="94" bestFit="1" customWidth="1"/>
    <col min="2" max="2" width="15.140625" style="94" customWidth="1"/>
    <col min="3" max="3" width="9.140625" style="94" customWidth="1"/>
    <col min="4" max="4" width="12.7109375" style="94" customWidth="1"/>
    <col min="5" max="5" width="9.28515625" style="94" bestFit="1" customWidth="1"/>
    <col min="6" max="6" width="13.28515625" style="94" customWidth="1"/>
    <col min="7" max="7" width="12.7109375" style="94" customWidth="1"/>
    <col min="8" max="16384" width="9.140625" style="94"/>
  </cols>
  <sheetData>
    <row r="1" spans="1:7" ht="121.5" customHeight="1">
      <c r="D1" s="334" t="s">
        <v>194</v>
      </c>
      <c r="E1" s="335"/>
      <c r="F1" s="335"/>
    </row>
    <row r="3" spans="1:7" ht="122.25" customHeight="1">
      <c r="A3" s="336" t="s">
        <v>102</v>
      </c>
      <c r="B3" s="336"/>
      <c r="C3" s="336"/>
      <c r="D3" s="336"/>
      <c r="E3" s="336"/>
      <c r="F3" s="336"/>
      <c r="G3" s="336"/>
    </row>
    <row r="4" spans="1:7" ht="104.25" customHeight="1">
      <c r="A4" s="135"/>
      <c r="B4" s="337" t="s">
        <v>31</v>
      </c>
      <c r="C4" s="338" t="s">
        <v>32</v>
      </c>
      <c r="D4" s="337" t="s">
        <v>33</v>
      </c>
      <c r="E4" s="337" t="s">
        <v>80</v>
      </c>
      <c r="F4" s="337" t="s">
        <v>82</v>
      </c>
      <c r="G4" s="136" t="s">
        <v>83</v>
      </c>
    </row>
    <row r="5" spans="1:7">
      <c r="A5" s="137" t="s">
        <v>30</v>
      </c>
      <c r="B5" s="337"/>
      <c r="C5" s="338"/>
      <c r="D5" s="337"/>
      <c r="E5" s="337"/>
      <c r="F5" s="337"/>
      <c r="G5" s="116"/>
    </row>
    <row r="6" spans="1:7" customFormat="1" ht="24.75" customHeight="1">
      <c r="A6" s="181">
        <v>1</v>
      </c>
      <c r="B6" s="182" t="s">
        <v>9</v>
      </c>
      <c r="C6" s="183">
        <v>1</v>
      </c>
      <c r="D6" s="173">
        <v>150000</v>
      </c>
      <c r="E6" s="183">
        <v>1</v>
      </c>
      <c r="F6" s="173">
        <v>150000</v>
      </c>
      <c r="G6" s="173">
        <v>1800000</v>
      </c>
    </row>
    <row r="7" spans="1:7" customFormat="1" ht="23.25" customHeight="1">
      <c r="A7" s="181">
        <v>2</v>
      </c>
      <c r="B7" s="184" t="s">
        <v>12</v>
      </c>
      <c r="C7" s="185">
        <v>1</v>
      </c>
      <c r="D7" s="174">
        <v>110000</v>
      </c>
      <c r="E7" s="185">
        <v>1</v>
      </c>
      <c r="F7" s="174">
        <v>110000</v>
      </c>
      <c r="G7" s="186">
        <v>1320000</v>
      </c>
    </row>
    <row r="8" spans="1:7" customFormat="1" ht="23.25" customHeight="1">
      <c r="A8" s="181">
        <v>3</v>
      </c>
      <c r="B8" s="184" t="s">
        <v>51</v>
      </c>
      <c r="C8" s="185">
        <v>6</v>
      </c>
      <c r="D8" s="174">
        <v>110000</v>
      </c>
      <c r="E8" s="187">
        <v>4.96</v>
      </c>
      <c r="F8" s="174">
        <v>550000</v>
      </c>
      <c r="G8" s="186">
        <v>6600000</v>
      </c>
    </row>
    <row r="9" spans="1:7" customFormat="1" ht="23.25" customHeight="1">
      <c r="A9" s="181">
        <v>4</v>
      </c>
      <c r="B9" s="184" t="s">
        <v>21</v>
      </c>
      <c r="C9" s="188" t="s">
        <v>112</v>
      </c>
      <c r="D9" s="175" t="s">
        <v>50</v>
      </c>
      <c r="E9" s="188" t="s">
        <v>52</v>
      </c>
      <c r="F9" s="175" t="s">
        <v>111</v>
      </c>
      <c r="G9" s="186">
        <v>630000</v>
      </c>
    </row>
    <row r="10" spans="1:7" ht="20.25">
      <c r="A10" s="138">
        <v>5</v>
      </c>
      <c r="B10" s="139" t="s">
        <v>39</v>
      </c>
      <c r="C10" s="139">
        <v>9</v>
      </c>
      <c r="D10" s="139">
        <v>465000</v>
      </c>
      <c r="E10" s="139" t="s">
        <v>81</v>
      </c>
      <c r="F10" s="139">
        <v>862500</v>
      </c>
      <c r="G10" s="116">
        <f>SUM(G6:G9)</f>
        <v>10350000</v>
      </c>
    </row>
  </sheetData>
  <mergeCells count="7">
    <mergeCell ref="D1:F1"/>
    <mergeCell ref="A3:G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" sqref="E1:G1"/>
    </sheetView>
  </sheetViews>
  <sheetFormatPr defaultRowHeight="16.5"/>
  <cols>
    <col min="1" max="1" width="9.28515625" style="94" bestFit="1" customWidth="1"/>
    <col min="2" max="2" width="18.140625" style="94" customWidth="1"/>
    <col min="3" max="3" width="12.140625" style="94" customWidth="1"/>
    <col min="4" max="4" width="13.42578125" style="94" customWidth="1"/>
    <col min="5" max="5" width="13.28515625" style="94" customWidth="1"/>
    <col min="6" max="6" width="18.42578125" style="94" customWidth="1"/>
    <col min="7" max="7" width="12.7109375" style="94" bestFit="1" customWidth="1"/>
    <col min="8" max="16384" width="9.140625" style="94"/>
  </cols>
  <sheetData>
    <row r="1" spans="1:7" ht="117" customHeight="1">
      <c r="E1" s="339" t="s">
        <v>195</v>
      </c>
      <c r="F1" s="340"/>
      <c r="G1" s="340"/>
    </row>
    <row r="2" spans="1:7" ht="102" customHeight="1" thickBot="1">
      <c r="A2" s="339" t="s">
        <v>97</v>
      </c>
      <c r="B2" s="339"/>
      <c r="C2" s="339"/>
      <c r="D2" s="339"/>
      <c r="E2" s="339"/>
      <c r="F2" s="339"/>
      <c r="G2" s="339"/>
    </row>
    <row r="3" spans="1:7" ht="84" customHeight="1">
      <c r="A3" s="110"/>
      <c r="B3" s="341" t="s">
        <v>31</v>
      </c>
      <c r="C3" s="343" t="s">
        <v>32</v>
      </c>
      <c r="D3" s="341" t="s">
        <v>33</v>
      </c>
      <c r="E3" s="341" t="s">
        <v>34</v>
      </c>
      <c r="F3" s="345" t="s">
        <v>41</v>
      </c>
      <c r="G3" s="347" t="s">
        <v>42</v>
      </c>
    </row>
    <row r="4" spans="1:7" ht="17.25" thickBot="1">
      <c r="A4" s="111" t="s">
        <v>30</v>
      </c>
      <c r="B4" s="342"/>
      <c r="C4" s="344"/>
      <c r="D4" s="342"/>
      <c r="E4" s="342"/>
      <c r="F4" s="346"/>
      <c r="G4" s="347"/>
    </row>
    <row r="5" spans="1:7" ht="21" thickBot="1">
      <c r="A5" s="112">
        <v>1</v>
      </c>
      <c r="B5" s="113" t="s">
        <v>9</v>
      </c>
      <c r="C5" s="114">
        <v>1</v>
      </c>
      <c r="D5" s="113">
        <v>140000</v>
      </c>
      <c r="E5" s="114">
        <v>1</v>
      </c>
      <c r="F5" s="115">
        <v>140000</v>
      </c>
      <c r="G5" s="116">
        <f>F5*12</f>
        <v>1680000</v>
      </c>
    </row>
    <row r="6" spans="1:7" ht="21" thickBot="1">
      <c r="A6" s="112">
        <v>2</v>
      </c>
      <c r="B6" s="117" t="s">
        <v>12</v>
      </c>
      <c r="C6" s="114">
        <v>1</v>
      </c>
      <c r="D6" s="113">
        <v>110000</v>
      </c>
      <c r="E6" s="114" t="s">
        <v>36</v>
      </c>
      <c r="F6" s="115">
        <v>82500</v>
      </c>
      <c r="G6" s="116">
        <f>F6*12</f>
        <v>990000</v>
      </c>
    </row>
    <row r="7" spans="1:7" ht="21" thickBot="1">
      <c r="A7" s="112">
        <v>3</v>
      </c>
      <c r="B7" s="113" t="s">
        <v>37</v>
      </c>
      <c r="C7" s="114">
        <v>6</v>
      </c>
      <c r="D7" s="113">
        <v>110000</v>
      </c>
      <c r="E7" s="113">
        <v>7</v>
      </c>
      <c r="F7" s="115">
        <f>E7*D7</f>
        <v>770000</v>
      </c>
      <c r="G7" s="116">
        <f t="shared" ref="G7:G8" si="0">F7*12</f>
        <v>9240000</v>
      </c>
    </row>
    <row r="8" spans="1:7" ht="21" thickBot="1">
      <c r="A8" s="112">
        <v>4</v>
      </c>
      <c r="B8" s="113" t="s">
        <v>21</v>
      </c>
      <c r="C8" s="114">
        <v>1</v>
      </c>
      <c r="D8" s="113">
        <v>105000</v>
      </c>
      <c r="E8" s="114" t="s">
        <v>38</v>
      </c>
      <c r="F8" s="115">
        <v>26250</v>
      </c>
      <c r="G8" s="116">
        <f t="shared" si="0"/>
        <v>315000</v>
      </c>
    </row>
    <row r="9" spans="1:7" ht="21" thickBot="1">
      <c r="A9" s="112">
        <v>5</v>
      </c>
      <c r="B9" s="113" t="s">
        <v>39</v>
      </c>
      <c r="C9" s="114">
        <v>9</v>
      </c>
      <c r="D9" s="113">
        <v>445000</v>
      </c>
      <c r="E9" s="114" t="s">
        <v>40</v>
      </c>
      <c r="F9" s="115">
        <f>SUM(F5:F8)</f>
        <v>1018750</v>
      </c>
      <c r="G9" s="116">
        <f>SUM(G5:G8)</f>
        <v>12225000</v>
      </c>
    </row>
  </sheetData>
  <mergeCells count="8">
    <mergeCell ref="E1:G1"/>
    <mergeCell ref="A2:G2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E1" sqref="E1:F2"/>
    </sheetView>
  </sheetViews>
  <sheetFormatPr defaultRowHeight="15"/>
  <cols>
    <col min="1" max="1" width="9.140625" style="140"/>
    <col min="2" max="2" width="16.42578125" style="140" customWidth="1"/>
    <col min="3" max="3" width="9.140625" style="140"/>
    <col min="4" max="4" width="14.5703125" style="140" customWidth="1"/>
    <col min="5" max="5" width="12.7109375" style="140" customWidth="1"/>
    <col min="6" max="6" width="19.7109375" style="140" customWidth="1"/>
    <col min="7" max="7" width="11.140625" style="140" customWidth="1"/>
    <col min="8" max="16384" width="9.140625" style="140"/>
  </cols>
  <sheetData>
    <row r="1" spans="1:7" ht="35.25" customHeight="1">
      <c r="E1" s="348" t="s">
        <v>196</v>
      </c>
      <c r="F1" s="349"/>
    </row>
    <row r="2" spans="1:7" ht="93.75" customHeight="1">
      <c r="E2" s="349"/>
      <c r="F2" s="349"/>
    </row>
    <row r="3" spans="1:7" hidden="1"/>
    <row r="4" spans="1:7" ht="101.25" customHeight="1" thickBot="1">
      <c r="A4" s="355" t="s">
        <v>103</v>
      </c>
      <c r="B4" s="355"/>
      <c r="C4" s="355"/>
      <c r="D4" s="355"/>
      <c r="E4" s="355"/>
      <c r="F4" s="355"/>
    </row>
    <row r="5" spans="1:7" s="39" customFormat="1" ht="104.25" customHeight="1">
      <c r="A5" s="141"/>
      <c r="B5" s="351" t="s">
        <v>31</v>
      </c>
      <c r="C5" s="351" t="s">
        <v>32</v>
      </c>
      <c r="D5" s="351" t="s">
        <v>33</v>
      </c>
      <c r="E5" s="351" t="s">
        <v>34</v>
      </c>
      <c r="F5" s="353" t="s">
        <v>54</v>
      </c>
      <c r="G5" s="350" t="s">
        <v>84</v>
      </c>
    </row>
    <row r="6" spans="1:7" s="39" customFormat="1" ht="15.75" thickBot="1">
      <c r="A6" s="40" t="s">
        <v>30</v>
      </c>
      <c r="B6" s="352"/>
      <c r="C6" s="352"/>
      <c r="D6" s="352"/>
      <c r="E6" s="352"/>
      <c r="F6" s="354"/>
      <c r="G6" s="350"/>
    </row>
    <row r="7" spans="1:7" s="39" customFormat="1" ht="15.75" thickBot="1">
      <c r="A7" s="142">
        <v>1</v>
      </c>
      <c r="B7" s="41" t="s">
        <v>9</v>
      </c>
      <c r="C7" s="41">
        <v>1</v>
      </c>
      <c r="D7" s="41">
        <v>140000</v>
      </c>
      <c r="E7" s="143">
        <v>1</v>
      </c>
      <c r="F7" s="176">
        <v>140000</v>
      </c>
      <c r="G7" s="179">
        <f>F7*12</f>
        <v>1680000</v>
      </c>
    </row>
    <row r="8" spans="1:7" s="39" customFormat="1" ht="15.75" thickBot="1">
      <c r="A8" s="142">
        <v>2</v>
      </c>
      <c r="B8" s="144" t="s">
        <v>12</v>
      </c>
      <c r="C8" s="41">
        <v>1</v>
      </c>
      <c r="D8" s="145">
        <v>110000</v>
      </c>
      <c r="E8" s="42" t="s">
        <v>36</v>
      </c>
      <c r="F8" s="177">
        <v>82500</v>
      </c>
      <c r="G8" s="179">
        <f>F8*12</f>
        <v>990000</v>
      </c>
    </row>
    <row r="9" spans="1:7" s="39" customFormat="1" ht="15.75" thickBot="1">
      <c r="A9" s="146">
        <v>3</v>
      </c>
      <c r="B9" s="41" t="s">
        <v>37</v>
      </c>
      <c r="C9" s="41">
        <v>7</v>
      </c>
      <c r="D9" s="145">
        <v>110000</v>
      </c>
      <c r="E9" s="143">
        <v>9</v>
      </c>
      <c r="F9" s="177">
        <v>990000</v>
      </c>
      <c r="G9" s="179">
        <f>F9*12</f>
        <v>11880000</v>
      </c>
    </row>
    <row r="10" spans="1:7" s="39" customFormat="1" ht="15.75" thickBot="1">
      <c r="A10" s="146">
        <v>4</v>
      </c>
      <c r="B10" s="41" t="s">
        <v>21</v>
      </c>
      <c r="C10" s="145">
        <v>1</v>
      </c>
      <c r="D10" s="41">
        <v>105000</v>
      </c>
      <c r="E10" s="143" t="s">
        <v>52</v>
      </c>
      <c r="F10" s="178" t="s">
        <v>111</v>
      </c>
      <c r="G10" s="180">
        <f>F10*12</f>
        <v>630000</v>
      </c>
    </row>
    <row r="11" spans="1:7" s="39" customFormat="1" ht="15.75" thickBot="1">
      <c r="A11" s="146">
        <v>5</v>
      </c>
      <c r="B11" s="41" t="s">
        <v>39</v>
      </c>
      <c r="C11" s="41">
        <v>10</v>
      </c>
      <c r="D11" s="41"/>
      <c r="E11" s="42" t="s">
        <v>53</v>
      </c>
      <c r="F11" s="147">
        <v>1265000</v>
      </c>
      <c r="G11" s="38">
        <f>SUM(G7:G10)</f>
        <v>15180000</v>
      </c>
    </row>
  </sheetData>
  <mergeCells count="8">
    <mergeCell ref="E1:F2"/>
    <mergeCell ref="G5:G6"/>
    <mergeCell ref="B5:B6"/>
    <mergeCell ref="C5:C6"/>
    <mergeCell ref="D5:D6"/>
    <mergeCell ref="E5:E6"/>
    <mergeCell ref="F5:F6"/>
    <mergeCell ref="A4:F4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E1" sqref="E1:F2"/>
    </sheetView>
  </sheetViews>
  <sheetFormatPr defaultRowHeight="15"/>
  <cols>
    <col min="1" max="1" width="9.28515625" bestFit="1" customWidth="1"/>
    <col min="2" max="2" width="17.85546875" customWidth="1"/>
    <col min="3" max="3" width="15.7109375" customWidth="1"/>
    <col min="4" max="4" width="16" customWidth="1"/>
    <col min="5" max="5" width="18" customWidth="1"/>
    <col min="6" max="6" width="49.85546875" customWidth="1"/>
    <col min="7" max="7" width="13.42578125" customWidth="1"/>
  </cols>
  <sheetData>
    <row r="1" spans="1:9" ht="21" customHeight="1">
      <c r="E1" s="357" t="s">
        <v>197</v>
      </c>
      <c r="F1" s="358"/>
    </row>
    <row r="2" spans="1:9" ht="70.5" customHeight="1">
      <c r="E2" s="358"/>
      <c r="F2" s="358"/>
    </row>
    <row r="4" spans="1:9" ht="69.75" customHeight="1" thickBot="1">
      <c r="A4" s="356" t="s">
        <v>99</v>
      </c>
      <c r="B4" s="356"/>
      <c r="C4" s="356"/>
      <c r="D4" s="356"/>
      <c r="E4" s="356"/>
      <c r="F4" s="356"/>
      <c r="G4" s="94"/>
    </row>
    <row r="5" spans="1:9" ht="87" thickBot="1">
      <c r="A5" s="130" t="s">
        <v>1</v>
      </c>
      <c r="B5" s="131" t="s">
        <v>2</v>
      </c>
      <c r="C5" s="131" t="s">
        <v>32</v>
      </c>
      <c r="D5" s="132" t="s">
        <v>100</v>
      </c>
      <c r="E5" s="132" t="s">
        <v>101</v>
      </c>
      <c r="F5" s="133" t="s">
        <v>54</v>
      </c>
      <c r="G5" s="134" t="s">
        <v>83</v>
      </c>
    </row>
    <row r="6" spans="1:9" s="35" customFormat="1" ht="27" customHeight="1" thickTop="1">
      <c r="A6" s="192">
        <v>1</v>
      </c>
      <c r="B6" s="193" t="s">
        <v>9</v>
      </c>
      <c r="C6" s="194">
        <v>1</v>
      </c>
      <c r="D6" s="194">
        <v>180000</v>
      </c>
      <c r="E6" s="195">
        <v>1</v>
      </c>
      <c r="F6" s="196">
        <v>180000</v>
      </c>
      <c r="G6" s="197">
        <v>2160000</v>
      </c>
      <c r="H6" s="198"/>
      <c r="I6" s="199"/>
    </row>
    <row r="7" spans="1:9" s="35" customFormat="1" ht="35.25" customHeight="1">
      <c r="A7" s="192">
        <v>2</v>
      </c>
      <c r="B7" s="193" t="s">
        <v>12</v>
      </c>
      <c r="C7" s="194">
        <v>1</v>
      </c>
      <c r="D7" s="194">
        <v>110000</v>
      </c>
      <c r="E7" s="195">
        <v>1</v>
      </c>
      <c r="F7" s="200">
        <v>110000</v>
      </c>
      <c r="G7" s="201">
        <v>1320000</v>
      </c>
      <c r="H7" s="202"/>
    </row>
    <row r="8" spans="1:9" s="35" customFormat="1" ht="30.75" customHeight="1">
      <c r="A8" s="192">
        <v>3</v>
      </c>
      <c r="B8" s="193" t="s">
        <v>13</v>
      </c>
      <c r="C8" s="194">
        <v>1</v>
      </c>
      <c r="D8" s="194">
        <v>110000</v>
      </c>
      <c r="E8" s="195">
        <v>1</v>
      </c>
      <c r="F8" s="200">
        <v>110000</v>
      </c>
      <c r="G8" s="201">
        <v>1320000</v>
      </c>
      <c r="H8" s="198"/>
    </row>
    <row r="9" spans="1:9" s="35" customFormat="1" ht="33.75" customHeight="1">
      <c r="A9" s="192">
        <v>4</v>
      </c>
      <c r="B9" s="203" t="s">
        <v>18</v>
      </c>
      <c r="C9" s="204">
        <v>1</v>
      </c>
      <c r="D9" s="204">
        <v>105000</v>
      </c>
      <c r="E9" s="205">
        <v>1</v>
      </c>
      <c r="F9" s="206">
        <v>105000</v>
      </c>
      <c r="G9" s="207">
        <v>1260000</v>
      </c>
    </row>
    <row r="10" spans="1:9" s="35" customFormat="1" ht="31.5" customHeight="1">
      <c r="A10" s="192">
        <v>5</v>
      </c>
      <c r="B10" s="193" t="s">
        <v>21</v>
      </c>
      <c r="C10" s="194">
        <v>1</v>
      </c>
      <c r="D10" s="194">
        <v>105000</v>
      </c>
      <c r="E10" s="208">
        <v>1</v>
      </c>
      <c r="F10" s="209">
        <v>105000</v>
      </c>
      <c r="G10" s="210">
        <v>1260000</v>
      </c>
      <c r="H10" s="202"/>
    </row>
    <row r="11" spans="1:9" s="35" customFormat="1" ht="32.25" customHeight="1">
      <c r="A11" s="192">
        <v>7</v>
      </c>
      <c r="B11" s="193" t="s">
        <v>37</v>
      </c>
      <c r="C11" s="194">
        <v>17</v>
      </c>
      <c r="D11" s="194">
        <v>110000</v>
      </c>
      <c r="E11" s="208">
        <v>24</v>
      </c>
      <c r="F11" s="209">
        <v>2640000</v>
      </c>
      <c r="G11" s="210">
        <v>31680000</v>
      </c>
      <c r="H11" s="202"/>
    </row>
    <row r="12" spans="1:9" s="35" customFormat="1" ht="10.5" hidden="1" customHeight="1" thickBot="1">
      <c r="A12" s="192"/>
      <c r="B12" s="193"/>
      <c r="C12" s="194"/>
      <c r="D12" s="194"/>
      <c r="E12" s="195"/>
      <c r="F12" s="211"/>
      <c r="G12" s="149"/>
      <c r="H12" s="212"/>
    </row>
    <row r="13" spans="1:9" s="35" customFormat="1" ht="47.25" customHeight="1" thickBot="1">
      <c r="A13" s="213"/>
      <c r="B13" s="214" t="s">
        <v>35</v>
      </c>
      <c r="C13" s="215">
        <v>22</v>
      </c>
      <c r="D13" s="215"/>
      <c r="E13" s="216">
        <v>29</v>
      </c>
      <c r="F13" s="217">
        <v>3250000</v>
      </c>
      <c r="G13" s="192">
        <v>39000000</v>
      </c>
    </row>
  </sheetData>
  <mergeCells count="2">
    <mergeCell ref="A4:F4"/>
    <mergeCell ref="E1:F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D3" sqref="D3"/>
    </sheetView>
  </sheetViews>
  <sheetFormatPr defaultRowHeight="15"/>
  <cols>
    <col min="2" max="2" width="21.5703125" customWidth="1"/>
    <col min="3" max="3" width="16.85546875" customWidth="1"/>
    <col min="4" max="4" width="24.42578125" customWidth="1"/>
    <col min="5" max="5" width="14.85546875" customWidth="1"/>
    <col min="6" max="6" width="16.5703125" customWidth="1"/>
    <col min="7" max="7" width="13.7109375" customWidth="1"/>
    <col min="8" max="8" width="9.140625" style="36"/>
  </cols>
  <sheetData>
    <row r="1" spans="1:8" ht="126.75" customHeight="1">
      <c r="A1" s="94"/>
      <c r="B1" s="94"/>
      <c r="C1" s="94"/>
      <c r="D1" s="94"/>
      <c r="E1" s="334" t="s">
        <v>198</v>
      </c>
      <c r="F1" s="335"/>
      <c r="G1" s="94"/>
    </row>
    <row r="2" spans="1:8" s="35" customFormat="1" ht="104.25" customHeight="1" thickBot="1">
      <c r="A2" s="43"/>
      <c r="B2" s="328" t="s">
        <v>98</v>
      </c>
      <c r="C2" s="328"/>
      <c r="D2" s="328"/>
      <c r="E2" s="328"/>
      <c r="F2" s="328"/>
      <c r="G2" s="45"/>
      <c r="H2" s="37"/>
    </row>
    <row r="3" spans="1:8" s="35" customFormat="1" ht="72" thickBot="1">
      <c r="A3" s="118" t="s">
        <v>1</v>
      </c>
      <c r="B3" s="119" t="s">
        <v>2</v>
      </c>
      <c r="C3" s="119" t="s">
        <v>43</v>
      </c>
      <c r="D3" s="120" t="s">
        <v>44</v>
      </c>
      <c r="E3" s="121" t="s">
        <v>45</v>
      </c>
      <c r="F3" s="122" t="s">
        <v>54</v>
      </c>
      <c r="G3" s="123" t="s">
        <v>83</v>
      </c>
      <c r="H3" s="37"/>
    </row>
    <row r="4" spans="1:8" ht="25.5" customHeight="1">
      <c r="A4" s="181">
        <v>1</v>
      </c>
      <c r="B4" s="182" t="s">
        <v>9</v>
      </c>
      <c r="C4" s="183">
        <v>1</v>
      </c>
      <c r="D4" s="189">
        <v>200000</v>
      </c>
      <c r="E4" s="183">
        <v>1</v>
      </c>
      <c r="F4" s="174">
        <v>200000</v>
      </c>
      <c r="G4" s="186">
        <v>2400000</v>
      </c>
      <c r="H4"/>
    </row>
    <row r="5" spans="1:8" ht="26.25" customHeight="1">
      <c r="A5" s="181">
        <v>2</v>
      </c>
      <c r="B5" s="184" t="s">
        <v>46</v>
      </c>
      <c r="C5" s="183">
        <v>1</v>
      </c>
      <c r="D5" s="189">
        <v>140000</v>
      </c>
      <c r="E5" s="183">
        <v>1</v>
      </c>
      <c r="F5" s="174">
        <v>140000</v>
      </c>
      <c r="G5" s="186">
        <v>1680000</v>
      </c>
      <c r="H5"/>
    </row>
    <row r="6" spans="1:8" ht="24" customHeight="1">
      <c r="A6" s="181">
        <v>3</v>
      </c>
      <c r="B6" s="190" t="s">
        <v>47</v>
      </c>
      <c r="C6" s="185">
        <v>1</v>
      </c>
      <c r="D6" s="174">
        <v>120000</v>
      </c>
      <c r="E6" s="185">
        <v>1</v>
      </c>
      <c r="F6" s="174">
        <v>120000</v>
      </c>
      <c r="G6" s="186">
        <v>1440000</v>
      </c>
      <c r="H6"/>
    </row>
    <row r="7" spans="1:8" ht="24.75" customHeight="1">
      <c r="A7" s="181">
        <v>4</v>
      </c>
      <c r="B7" s="184" t="s">
        <v>12</v>
      </c>
      <c r="C7" s="185">
        <v>1</v>
      </c>
      <c r="D7" s="174">
        <v>160000</v>
      </c>
      <c r="E7" s="185">
        <v>1</v>
      </c>
      <c r="F7" s="174">
        <v>160000</v>
      </c>
      <c r="G7" s="186">
        <v>1920000</v>
      </c>
      <c r="H7"/>
    </row>
    <row r="8" spans="1:8" ht="25.5" customHeight="1">
      <c r="A8" s="181">
        <v>5</v>
      </c>
      <c r="B8" s="184" t="s">
        <v>13</v>
      </c>
      <c r="C8" s="185">
        <v>1</v>
      </c>
      <c r="D8" s="174">
        <v>110000</v>
      </c>
      <c r="E8" s="185">
        <v>1</v>
      </c>
      <c r="F8" s="174">
        <v>110000</v>
      </c>
      <c r="G8" s="186">
        <v>1320000</v>
      </c>
      <c r="H8"/>
    </row>
    <row r="9" spans="1:8" ht="23.25" customHeight="1">
      <c r="A9" s="181">
        <v>6</v>
      </c>
      <c r="B9" s="184" t="s">
        <v>48</v>
      </c>
      <c r="C9" s="185">
        <v>1</v>
      </c>
      <c r="D9" s="174">
        <v>110000</v>
      </c>
      <c r="E9" s="185">
        <v>1</v>
      </c>
      <c r="F9" s="174">
        <v>110000</v>
      </c>
      <c r="G9" s="186">
        <v>1320000</v>
      </c>
      <c r="H9"/>
    </row>
    <row r="10" spans="1:8" ht="21" customHeight="1">
      <c r="A10" s="181">
        <v>7</v>
      </c>
      <c r="B10" s="184" t="s">
        <v>21</v>
      </c>
      <c r="C10" s="188" t="s">
        <v>49</v>
      </c>
      <c r="D10" s="175" t="s">
        <v>50</v>
      </c>
      <c r="E10" s="188" t="s">
        <v>49</v>
      </c>
      <c r="F10" s="175" t="s">
        <v>113</v>
      </c>
      <c r="G10" s="186">
        <v>2520000</v>
      </c>
      <c r="H10"/>
    </row>
    <row r="11" spans="1:8" ht="22.5" customHeight="1">
      <c r="A11" s="181">
        <v>8</v>
      </c>
      <c r="B11" s="184" t="s">
        <v>51</v>
      </c>
      <c r="C11" s="185">
        <v>27</v>
      </c>
      <c r="D11" s="174">
        <v>110000</v>
      </c>
      <c r="E11" s="187">
        <v>27</v>
      </c>
      <c r="F11" s="174">
        <v>2970000</v>
      </c>
      <c r="G11" s="186">
        <v>35640000</v>
      </c>
      <c r="H11"/>
    </row>
    <row r="12" spans="1:8" s="35" customFormat="1" ht="26.25" customHeight="1" thickBot="1">
      <c r="A12" s="125"/>
      <c r="B12" s="126" t="s">
        <v>22</v>
      </c>
      <c r="C12" s="127">
        <v>35</v>
      </c>
      <c r="D12" s="128"/>
      <c r="E12" s="129">
        <v>35</v>
      </c>
      <c r="F12" s="161">
        <v>4020000</v>
      </c>
      <c r="G12" s="191">
        <v>48240000</v>
      </c>
      <c r="H12" s="37"/>
    </row>
    <row r="13" spans="1:8" ht="17.25">
      <c r="F13" s="161"/>
    </row>
  </sheetData>
  <mergeCells count="2">
    <mergeCell ref="B2:F2"/>
    <mergeCell ref="E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opLeftCell="A7" workbookViewId="0">
      <selection activeCell="C3" sqref="C3:H3"/>
    </sheetView>
  </sheetViews>
  <sheetFormatPr defaultRowHeight="12.75"/>
  <cols>
    <col min="1" max="1" width="6.140625" style="6" customWidth="1"/>
    <col min="2" max="2" width="29.42578125" style="7" customWidth="1"/>
    <col min="3" max="3" width="5.28515625" style="8" customWidth="1"/>
    <col min="4" max="4" width="7.140625" style="8" customWidth="1"/>
    <col min="5" max="5" width="6.140625" style="8" customWidth="1"/>
    <col min="6" max="8" width="10.7109375" style="8" customWidth="1"/>
    <col min="9" max="256" width="9.140625" style="8"/>
    <col min="257" max="257" width="6.140625" style="8" customWidth="1"/>
    <col min="258" max="258" width="29.42578125" style="8" customWidth="1"/>
    <col min="259" max="259" width="5.28515625" style="8" customWidth="1"/>
    <col min="260" max="260" width="7.140625" style="8" customWidth="1"/>
    <col min="261" max="261" width="6.140625" style="8" customWidth="1"/>
    <col min="262" max="264" width="10.7109375" style="8" customWidth="1"/>
    <col min="265" max="512" width="9.140625" style="8"/>
    <col min="513" max="513" width="6.140625" style="8" customWidth="1"/>
    <col min="514" max="514" width="29.42578125" style="8" customWidth="1"/>
    <col min="515" max="515" width="5.28515625" style="8" customWidth="1"/>
    <col min="516" max="516" width="7.140625" style="8" customWidth="1"/>
    <col min="517" max="517" width="6.140625" style="8" customWidth="1"/>
    <col min="518" max="520" width="10.7109375" style="8" customWidth="1"/>
    <col min="521" max="768" width="9.140625" style="8"/>
    <col min="769" max="769" width="6.140625" style="8" customWidth="1"/>
    <col min="770" max="770" width="29.42578125" style="8" customWidth="1"/>
    <col min="771" max="771" width="5.28515625" style="8" customWidth="1"/>
    <col min="772" max="772" width="7.140625" style="8" customWidth="1"/>
    <col min="773" max="773" width="6.140625" style="8" customWidth="1"/>
    <col min="774" max="776" width="10.7109375" style="8" customWidth="1"/>
    <col min="777" max="1024" width="9.140625" style="8"/>
    <col min="1025" max="1025" width="6.140625" style="8" customWidth="1"/>
    <col min="1026" max="1026" width="29.42578125" style="8" customWidth="1"/>
    <col min="1027" max="1027" width="5.28515625" style="8" customWidth="1"/>
    <col min="1028" max="1028" width="7.140625" style="8" customWidth="1"/>
    <col min="1029" max="1029" width="6.140625" style="8" customWidth="1"/>
    <col min="1030" max="1032" width="10.7109375" style="8" customWidth="1"/>
    <col min="1033" max="1280" width="9.140625" style="8"/>
    <col min="1281" max="1281" width="6.140625" style="8" customWidth="1"/>
    <col min="1282" max="1282" width="29.42578125" style="8" customWidth="1"/>
    <col min="1283" max="1283" width="5.28515625" style="8" customWidth="1"/>
    <col min="1284" max="1284" width="7.140625" style="8" customWidth="1"/>
    <col min="1285" max="1285" width="6.140625" style="8" customWidth="1"/>
    <col min="1286" max="1288" width="10.7109375" style="8" customWidth="1"/>
    <col min="1289" max="1536" width="9.140625" style="8"/>
    <col min="1537" max="1537" width="6.140625" style="8" customWidth="1"/>
    <col min="1538" max="1538" width="29.42578125" style="8" customWidth="1"/>
    <col min="1539" max="1539" width="5.28515625" style="8" customWidth="1"/>
    <col min="1540" max="1540" width="7.140625" style="8" customWidth="1"/>
    <col min="1541" max="1541" width="6.140625" style="8" customWidth="1"/>
    <col min="1542" max="1544" width="10.7109375" style="8" customWidth="1"/>
    <col min="1545" max="1792" width="9.140625" style="8"/>
    <col min="1793" max="1793" width="6.140625" style="8" customWidth="1"/>
    <col min="1794" max="1794" width="29.42578125" style="8" customWidth="1"/>
    <col min="1795" max="1795" width="5.28515625" style="8" customWidth="1"/>
    <col min="1796" max="1796" width="7.140625" style="8" customWidth="1"/>
    <col min="1797" max="1797" width="6.140625" style="8" customWidth="1"/>
    <col min="1798" max="1800" width="10.7109375" style="8" customWidth="1"/>
    <col min="1801" max="2048" width="9.140625" style="8"/>
    <col min="2049" max="2049" width="6.140625" style="8" customWidth="1"/>
    <col min="2050" max="2050" width="29.42578125" style="8" customWidth="1"/>
    <col min="2051" max="2051" width="5.28515625" style="8" customWidth="1"/>
    <col min="2052" max="2052" width="7.140625" style="8" customWidth="1"/>
    <col min="2053" max="2053" width="6.140625" style="8" customWidth="1"/>
    <col min="2054" max="2056" width="10.7109375" style="8" customWidth="1"/>
    <col min="2057" max="2304" width="9.140625" style="8"/>
    <col min="2305" max="2305" width="6.140625" style="8" customWidth="1"/>
    <col min="2306" max="2306" width="29.42578125" style="8" customWidth="1"/>
    <col min="2307" max="2307" width="5.28515625" style="8" customWidth="1"/>
    <col min="2308" max="2308" width="7.140625" style="8" customWidth="1"/>
    <col min="2309" max="2309" width="6.140625" style="8" customWidth="1"/>
    <col min="2310" max="2312" width="10.7109375" style="8" customWidth="1"/>
    <col min="2313" max="2560" width="9.140625" style="8"/>
    <col min="2561" max="2561" width="6.140625" style="8" customWidth="1"/>
    <col min="2562" max="2562" width="29.42578125" style="8" customWidth="1"/>
    <col min="2563" max="2563" width="5.28515625" style="8" customWidth="1"/>
    <col min="2564" max="2564" width="7.140625" style="8" customWidth="1"/>
    <col min="2565" max="2565" width="6.140625" style="8" customWidth="1"/>
    <col min="2566" max="2568" width="10.7109375" style="8" customWidth="1"/>
    <col min="2569" max="2816" width="9.140625" style="8"/>
    <col min="2817" max="2817" width="6.140625" style="8" customWidth="1"/>
    <col min="2818" max="2818" width="29.42578125" style="8" customWidth="1"/>
    <col min="2819" max="2819" width="5.28515625" style="8" customWidth="1"/>
    <col min="2820" max="2820" width="7.140625" style="8" customWidth="1"/>
    <col min="2821" max="2821" width="6.140625" style="8" customWidth="1"/>
    <col min="2822" max="2824" width="10.7109375" style="8" customWidth="1"/>
    <col min="2825" max="3072" width="9.140625" style="8"/>
    <col min="3073" max="3073" width="6.140625" style="8" customWidth="1"/>
    <col min="3074" max="3074" width="29.42578125" style="8" customWidth="1"/>
    <col min="3075" max="3075" width="5.28515625" style="8" customWidth="1"/>
    <col min="3076" max="3076" width="7.140625" style="8" customWidth="1"/>
    <col min="3077" max="3077" width="6.140625" style="8" customWidth="1"/>
    <col min="3078" max="3080" width="10.7109375" style="8" customWidth="1"/>
    <col min="3081" max="3328" width="9.140625" style="8"/>
    <col min="3329" max="3329" width="6.140625" style="8" customWidth="1"/>
    <col min="3330" max="3330" width="29.42578125" style="8" customWidth="1"/>
    <col min="3331" max="3331" width="5.28515625" style="8" customWidth="1"/>
    <col min="3332" max="3332" width="7.140625" style="8" customWidth="1"/>
    <col min="3333" max="3333" width="6.140625" style="8" customWidth="1"/>
    <col min="3334" max="3336" width="10.7109375" style="8" customWidth="1"/>
    <col min="3337" max="3584" width="9.140625" style="8"/>
    <col min="3585" max="3585" width="6.140625" style="8" customWidth="1"/>
    <col min="3586" max="3586" width="29.42578125" style="8" customWidth="1"/>
    <col min="3587" max="3587" width="5.28515625" style="8" customWidth="1"/>
    <col min="3588" max="3588" width="7.140625" style="8" customWidth="1"/>
    <col min="3589" max="3589" width="6.140625" style="8" customWidth="1"/>
    <col min="3590" max="3592" width="10.7109375" style="8" customWidth="1"/>
    <col min="3593" max="3840" width="9.140625" style="8"/>
    <col min="3841" max="3841" width="6.140625" style="8" customWidth="1"/>
    <col min="3842" max="3842" width="29.42578125" style="8" customWidth="1"/>
    <col min="3843" max="3843" width="5.28515625" style="8" customWidth="1"/>
    <col min="3844" max="3844" width="7.140625" style="8" customWidth="1"/>
    <col min="3845" max="3845" width="6.140625" style="8" customWidth="1"/>
    <col min="3846" max="3848" width="10.7109375" style="8" customWidth="1"/>
    <col min="3849" max="4096" width="9.140625" style="8"/>
    <col min="4097" max="4097" width="6.140625" style="8" customWidth="1"/>
    <col min="4098" max="4098" width="29.42578125" style="8" customWidth="1"/>
    <col min="4099" max="4099" width="5.28515625" style="8" customWidth="1"/>
    <col min="4100" max="4100" width="7.140625" style="8" customWidth="1"/>
    <col min="4101" max="4101" width="6.140625" style="8" customWidth="1"/>
    <col min="4102" max="4104" width="10.7109375" style="8" customWidth="1"/>
    <col min="4105" max="4352" width="9.140625" style="8"/>
    <col min="4353" max="4353" width="6.140625" style="8" customWidth="1"/>
    <col min="4354" max="4354" width="29.42578125" style="8" customWidth="1"/>
    <col min="4355" max="4355" width="5.28515625" style="8" customWidth="1"/>
    <col min="4356" max="4356" width="7.140625" style="8" customWidth="1"/>
    <col min="4357" max="4357" width="6.140625" style="8" customWidth="1"/>
    <col min="4358" max="4360" width="10.7109375" style="8" customWidth="1"/>
    <col min="4361" max="4608" width="9.140625" style="8"/>
    <col min="4609" max="4609" width="6.140625" style="8" customWidth="1"/>
    <col min="4610" max="4610" width="29.42578125" style="8" customWidth="1"/>
    <col min="4611" max="4611" width="5.28515625" style="8" customWidth="1"/>
    <col min="4612" max="4612" width="7.140625" style="8" customWidth="1"/>
    <col min="4613" max="4613" width="6.140625" style="8" customWidth="1"/>
    <col min="4614" max="4616" width="10.7109375" style="8" customWidth="1"/>
    <col min="4617" max="4864" width="9.140625" style="8"/>
    <col min="4865" max="4865" width="6.140625" style="8" customWidth="1"/>
    <col min="4866" max="4866" width="29.42578125" style="8" customWidth="1"/>
    <col min="4867" max="4867" width="5.28515625" style="8" customWidth="1"/>
    <col min="4868" max="4868" width="7.140625" style="8" customWidth="1"/>
    <col min="4869" max="4869" width="6.140625" style="8" customWidth="1"/>
    <col min="4870" max="4872" width="10.7109375" style="8" customWidth="1"/>
    <col min="4873" max="5120" width="9.140625" style="8"/>
    <col min="5121" max="5121" width="6.140625" style="8" customWidth="1"/>
    <col min="5122" max="5122" width="29.42578125" style="8" customWidth="1"/>
    <col min="5123" max="5123" width="5.28515625" style="8" customWidth="1"/>
    <col min="5124" max="5124" width="7.140625" style="8" customWidth="1"/>
    <col min="5125" max="5125" width="6.140625" style="8" customWidth="1"/>
    <col min="5126" max="5128" width="10.7109375" style="8" customWidth="1"/>
    <col min="5129" max="5376" width="9.140625" style="8"/>
    <col min="5377" max="5377" width="6.140625" style="8" customWidth="1"/>
    <col min="5378" max="5378" width="29.42578125" style="8" customWidth="1"/>
    <col min="5379" max="5379" width="5.28515625" style="8" customWidth="1"/>
    <col min="5380" max="5380" width="7.140625" style="8" customWidth="1"/>
    <col min="5381" max="5381" width="6.140625" style="8" customWidth="1"/>
    <col min="5382" max="5384" width="10.7109375" style="8" customWidth="1"/>
    <col min="5385" max="5632" width="9.140625" style="8"/>
    <col min="5633" max="5633" width="6.140625" style="8" customWidth="1"/>
    <col min="5634" max="5634" width="29.42578125" style="8" customWidth="1"/>
    <col min="5635" max="5635" width="5.28515625" style="8" customWidth="1"/>
    <col min="5636" max="5636" width="7.140625" style="8" customWidth="1"/>
    <col min="5637" max="5637" width="6.140625" style="8" customWidth="1"/>
    <col min="5638" max="5640" width="10.7109375" style="8" customWidth="1"/>
    <col min="5641" max="5888" width="9.140625" style="8"/>
    <col min="5889" max="5889" width="6.140625" style="8" customWidth="1"/>
    <col min="5890" max="5890" width="29.42578125" style="8" customWidth="1"/>
    <col min="5891" max="5891" width="5.28515625" style="8" customWidth="1"/>
    <col min="5892" max="5892" width="7.140625" style="8" customWidth="1"/>
    <col min="5893" max="5893" width="6.140625" style="8" customWidth="1"/>
    <col min="5894" max="5896" width="10.7109375" style="8" customWidth="1"/>
    <col min="5897" max="6144" width="9.140625" style="8"/>
    <col min="6145" max="6145" width="6.140625" style="8" customWidth="1"/>
    <col min="6146" max="6146" width="29.42578125" style="8" customWidth="1"/>
    <col min="6147" max="6147" width="5.28515625" style="8" customWidth="1"/>
    <col min="6148" max="6148" width="7.140625" style="8" customWidth="1"/>
    <col min="6149" max="6149" width="6.140625" style="8" customWidth="1"/>
    <col min="6150" max="6152" width="10.7109375" style="8" customWidth="1"/>
    <col min="6153" max="6400" width="9.140625" style="8"/>
    <col min="6401" max="6401" width="6.140625" style="8" customWidth="1"/>
    <col min="6402" max="6402" width="29.42578125" style="8" customWidth="1"/>
    <col min="6403" max="6403" width="5.28515625" style="8" customWidth="1"/>
    <col min="6404" max="6404" width="7.140625" style="8" customWidth="1"/>
    <col min="6405" max="6405" width="6.140625" style="8" customWidth="1"/>
    <col min="6406" max="6408" width="10.7109375" style="8" customWidth="1"/>
    <col min="6409" max="6656" width="9.140625" style="8"/>
    <col min="6657" max="6657" width="6.140625" style="8" customWidth="1"/>
    <col min="6658" max="6658" width="29.42578125" style="8" customWidth="1"/>
    <col min="6659" max="6659" width="5.28515625" style="8" customWidth="1"/>
    <col min="6660" max="6660" width="7.140625" style="8" customWidth="1"/>
    <col min="6661" max="6661" width="6.140625" style="8" customWidth="1"/>
    <col min="6662" max="6664" width="10.7109375" style="8" customWidth="1"/>
    <col min="6665" max="6912" width="9.140625" style="8"/>
    <col min="6913" max="6913" width="6.140625" style="8" customWidth="1"/>
    <col min="6914" max="6914" width="29.42578125" style="8" customWidth="1"/>
    <col min="6915" max="6915" width="5.28515625" style="8" customWidth="1"/>
    <col min="6916" max="6916" width="7.140625" style="8" customWidth="1"/>
    <col min="6917" max="6917" width="6.140625" style="8" customWidth="1"/>
    <col min="6918" max="6920" width="10.7109375" style="8" customWidth="1"/>
    <col min="6921" max="7168" width="9.140625" style="8"/>
    <col min="7169" max="7169" width="6.140625" style="8" customWidth="1"/>
    <col min="7170" max="7170" width="29.42578125" style="8" customWidth="1"/>
    <col min="7171" max="7171" width="5.28515625" style="8" customWidth="1"/>
    <col min="7172" max="7172" width="7.140625" style="8" customWidth="1"/>
    <col min="7173" max="7173" width="6.140625" style="8" customWidth="1"/>
    <col min="7174" max="7176" width="10.7109375" style="8" customWidth="1"/>
    <col min="7177" max="7424" width="9.140625" style="8"/>
    <col min="7425" max="7425" width="6.140625" style="8" customWidth="1"/>
    <col min="7426" max="7426" width="29.42578125" style="8" customWidth="1"/>
    <col min="7427" max="7427" width="5.28515625" style="8" customWidth="1"/>
    <col min="7428" max="7428" width="7.140625" style="8" customWidth="1"/>
    <col min="7429" max="7429" width="6.140625" style="8" customWidth="1"/>
    <col min="7430" max="7432" width="10.7109375" style="8" customWidth="1"/>
    <col min="7433" max="7680" width="9.140625" style="8"/>
    <col min="7681" max="7681" width="6.140625" style="8" customWidth="1"/>
    <col min="7682" max="7682" width="29.42578125" style="8" customWidth="1"/>
    <col min="7683" max="7683" width="5.28515625" style="8" customWidth="1"/>
    <col min="7684" max="7684" width="7.140625" style="8" customWidth="1"/>
    <col min="7685" max="7685" width="6.140625" style="8" customWidth="1"/>
    <col min="7686" max="7688" width="10.7109375" style="8" customWidth="1"/>
    <col min="7689" max="7936" width="9.140625" style="8"/>
    <col min="7937" max="7937" width="6.140625" style="8" customWidth="1"/>
    <col min="7938" max="7938" width="29.42578125" style="8" customWidth="1"/>
    <col min="7939" max="7939" width="5.28515625" style="8" customWidth="1"/>
    <col min="7940" max="7940" width="7.140625" style="8" customWidth="1"/>
    <col min="7941" max="7941" width="6.140625" style="8" customWidth="1"/>
    <col min="7942" max="7944" width="10.7109375" style="8" customWidth="1"/>
    <col min="7945" max="8192" width="9.140625" style="8"/>
    <col min="8193" max="8193" width="6.140625" style="8" customWidth="1"/>
    <col min="8194" max="8194" width="29.42578125" style="8" customWidth="1"/>
    <col min="8195" max="8195" width="5.28515625" style="8" customWidth="1"/>
    <col min="8196" max="8196" width="7.140625" style="8" customWidth="1"/>
    <col min="8197" max="8197" width="6.140625" style="8" customWidth="1"/>
    <col min="8198" max="8200" width="10.7109375" style="8" customWidth="1"/>
    <col min="8201" max="8448" width="9.140625" style="8"/>
    <col min="8449" max="8449" width="6.140625" style="8" customWidth="1"/>
    <col min="8450" max="8450" width="29.42578125" style="8" customWidth="1"/>
    <col min="8451" max="8451" width="5.28515625" style="8" customWidth="1"/>
    <col min="8452" max="8452" width="7.140625" style="8" customWidth="1"/>
    <col min="8453" max="8453" width="6.140625" style="8" customWidth="1"/>
    <col min="8454" max="8456" width="10.7109375" style="8" customWidth="1"/>
    <col min="8457" max="8704" width="9.140625" style="8"/>
    <col min="8705" max="8705" width="6.140625" style="8" customWidth="1"/>
    <col min="8706" max="8706" width="29.42578125" style="8" customWidth="1"/>
    <col min="8707" max="8707" width="5.28515625" style="8" customWidth="1"/>
    <col min="8708" max="8708" width="7.140625" style="8" customWidth="1"/>
    <col min="8709" max="8709" width="6.140625" style="8" customWidth="1"/>
    <col min="8710" max="8712" width="10.7109375" style="8" customWidth="1"/>
    <col min="8713" max="8960" width="9.140625" style="8"/>
    <col min="8961" max="8961" width="6.140625" style="8" customWidth="1"/>
    <col min="8962" max="8962" width="29.42578125" style="8" customWidth="1"/>
    <col min="8963" max="8963" width="5.28515625" style="8" customWidth="1"/>
    <col min="8964" max="8964" width="7.140625" style="8" customWidth="1"/>
    <col min="8965" max="8965" width="6.140625" style="8" customWidth="1"/>
    <col min="8966" max="8968" width="10.7109375" style="8" customWidth="1"/>
    <col min="8969" max="9216" width="9.140625" style="8"/>
    <col min="9217" max="9217" width="6.140625" style="8" customWidth="1"/>
    <col min="9218" max="9218" width="29.42578125" style="8" customWidth="1"/>
    <col min="9219" max="9219" width="5.28515625" style="8" customWidth="1"/>
    <col min="9220" max="9220" width="7.140625" style="8" customWidth="1"/>
    <col min="9221" max="9221" width="6.140625" style="8" customWidth="1"/>
    <col min="9222" max="9224" width="10.7109375" style="8" customWidth="1"/>
    <col min="9225" max="9472" width="9.140625" style="8"/>
    <col min="9473" max="9473" width="6.140625" style="8" customWidth="1"/>
    <col min="9474" max="9474" width="29.42578125" style="8" customWidth="1"/>
    <col min="9475" max="9475" width="5.28515625" style="8" customWidth="1"/>
    <col min="9476" max="9476" width="7.140625" style="8" customWidth="1"/>
    <col min="9477" max="9477" width="6.140625" style="8" customWidth="1"/>
    <col min="9478" max="9480" width="10.7109375" style="8" customWidth="1"/>
    <col min="9481" max="9728" width="9.140625" style="8"/>
    <col min="9729" max="9729" width="6.140625" style="8" customWidth="1"/>
    <col min="9730" max="9730" width="29.42578125" style="8" customWidth="1"/>
    <col min="9731" max="9731" width="5.28515625" style="8" customWidth="1"/>
    <col min="9732" max="9732" width="7.140625" style="8" customWidth="1"/>
    <col min="9733" max="9733" width="6.140625" style="8" customWidth="1"/>
    <col min="9734" max="9736" width="10.7109375" style="8" customWidth="1"/>
    <col min="9737" max="9984" width="9.140625" style="8"/>
    <col min="9985" max="9985" width="6.140625" style="8" customWidth="1"/>
    <col min="9986" max="9986" width="29.42578125" style="8" customWidth="1"/>
    <col min="9987" max="9987" width="5.28515625" style="8" customWidth="1"/>
    <col min="9988" max="9988" width="7.140625" style="8" customWidth="1"/>
    <col min="9989" max="9989" width="6.140625" style="8" customWidth="1"/>
    <col min="9990" max="9992" width="10.7109375" style="8" customWidth="1"/>
    <col min="9993" max="10240" width="9.140625" style="8"/>
    <col min="10241" max="10241" width="6.140625" style="8" customWidth="1"/>
    <col min="10242" max="10242" width="29.42578125" style="8" customWidth="1"/>
    <col min="10243" max="10243" width="5.28515625" style="8" customWidth="1"/>
    <col min="10244" max="10244" width="7.140625" style="8" customWidth="1"/>
    <col min="10245" max="10245" width="6.140625" style="8" customWidth="1"/>
    <col min="10246" max="10248" width="10.7109375" style="8" customWidth="1"/>
    <col min="10249" max="10496" width="9.140625" style="8"/>
    <col min="10497" max="10497" width="6.140625" style="8" customWidth="1"/>
    <col min="10498" max="10498" width="29.42578125" style="8" customWidth="1"/>
    <col min="10499" max="10499" width="5.28515625" style="8" customWidth="1"/>
    <col min="10500" max="10500" width="7.140625" style="8" customWidth="1"/>
    <col min="10501" max="10501" width="6.140625" style="8" customWidth="1"/>
    <col min="10502" max="10504" width="10.7109375" style="8" customWidth="1"/>
    <col min="10505" max="10752" width="9.140625" style="8"/>
    <col min="10753" max="10753" width="6.140625" style="8" customWidth="1"/>
    <col min="10754" max="10754" width="29.42578125" style="8" customWidth="1"/>
    <col min="10755" max="10755" width="5.28515625" style="8" customWidth="1"/>
    <col min="10756" max="10756" width="7.140625" style="8" customWidth="1"/>
    <col min="10757" max="10757" width="6.140625" style="8" customWidth="1"/>
    <col min="10758" max="10760" width="10.7109375" style="8" customWidth="1"/>
    <col min="10761" max="11008" width="9.140625" style="8"/>
    <col min="11009" max="11009" width="6.140625" style="8" customWidth="1"/>
    <col min="11010" max="11010" width="29.42578125" style="8" customWidth="1"/>
    <col min="11011" max="11011" width="5.28515625" style="8" customWidth="1"/>
    <col min="11012" max="11012" width="7.140625" style="8" customWidth="1"/>
    <col min="11013" max="11013" width="6.140625" style="8" customWidth="1"/>
    <col min="11014" max="11016" width="10.7109375" style="8" customWidth="1"/>
    <col min="11017" max="11264" width="9.140625" style="8"/>
    <col min="11265" max="11265" width="6.140625" style="8" customWidth="1"/>
    <col min="11266" max="11266" width="29.42578125" style="8" customWidth="1"/>
    <col min="11267" max="11267" width="5.28515625" style="8" customWidth="1"/>
    <col min="11268" max="11268" width="7.140625" style="8" customWidth="1"/>
    <col min="11269" max="11269" width="6.140625" style="8" customWidth="1"/>
    <col min="11270" max="11272" width="10.7109375" style="8" customWidth="1"/>
    <col min="11273" max="11520" width="9.140625" style="8"/>
    <col min="11521" max="11521" width="6.140625" style="8" customWidth="1"/>
    <col min="11522" max="11522" width="29.42578125" style="8" customWidth="1"/>
    <col min="11523" max="11523" width="5.28515625" style="8" customWidth="1"/>
    <col min="11524" max="11524" width="7.140625" style="8" customWidth="1"/>
    <col min="11525" max="11525" width="6.140625" style="8" customWidth="1"/>
    <col min="11526" max="11528" width="10.7109375" style="8" customWidth="1"/>
    <col min="11529" max="11776" width="9.140625" style="8"/>
    <col min="11777" max="11777" width="6.140625" style="8" customWidth="1"/>
    <col min="11778" max="11778" width="29.42578125" style="8" customWidth="1"/>
    <col min="11779" max="11779" width="5.28515625" style="8" customWidth="1"/>
    <col min="11780" max="11780" width="7.140625" style="8" customWidth="1"/>
    <col min="11781" max="11781" width="6.140625" style="8" customWidth="1"/>
    <col min="11782" max="11784" width="10.7109375" style="8" customWidth="1"/>
    <col min="11785" max="12032" width="9.140625" style="8"/>
    <col min="12033" max="12033" width="6.140625" style="8" customWidth="1"/>
    <col min="12034" max="12034" width="29.42578125" style="8" customWidth="1"/>
    <col min="12035" max="12035" width="5.28515625" style="8" customWidth="1"/>
    <col min="12036" max="12036" width="7.140625" style="8" customWidth="1"/>
    <col min="12037" max="12037" width="6.140625" style="8" customWidth="1"/>
    <col min="12038" max="12040" width="10.7109375" style="8" customWidth="1"/>
    <col min="12041" max="12288" width="9.140625" style="8"/>
    <col min="12289" max="12289" width="6.140625" style="8" customWidth="1"/>
    <col min="12290" max="12290" width="29.42578125" style="8" customWidth="1"/>
    <col min="12291" max="12291" width="5.28515625" style="8" customWidth="1"/>
    <col min="12292" max="12292" width="7.140625" style="8" customWidth="1"/>
    <col min="12293" max="12293" width="6.140625" style="8" customWidth="1"/>
    <col min="12294" max="12296" width="10.7109375" style="8" customWidth="1"/>
    <col min="12297" max="12544" width="9.140625" style="8"/>
    <col min="12545" max="12545" width="6.140625" style="8" customWidth="1"/>
    <col min="12546" max="12546" width="29.42578125" style="8" customWidth="1"/>
    <col min="12547" max="12547" width="5.28515625" style="8" customWidth="1"/>
    <col min="12548" max="12548" width="7.140625" style="8" customWidth="1"/>
    <col min="12549" max="12549" width="6.140625" style="8" customWidth="1"/>
    <col min="12550" max="12552" width="10.7109375" style="8" customWidth="1"/>
    <col min="12553" max="12800" width="9.140625" style="8"/>
    <col min="12801" max="12801" width="6.140625" style="8" customWidth="1"/>
    <col min="12802" max="12802" width="29.42578125" style="8" customWidth="1"/>
    <col min="12803" max="12803" width="5.28515625" style="8" customWidth="1"/>
    <col min="12804" max="12804" width="7.140625" style="8" customWidth="1"/>
    <col min="12805" max="12805" width="6.140625" style="8" customWidth="1"/>
    <col min="12806" max="12808" width="10.7109375" style="8" customWidth="1"/>
    <col min="12809" max="13056" width="9.140625" style="8"/>
    <col min="13057" max="13057" width="6.140625" style="8" customWidth="1"/>
    <col min="13058" max="13058" width="29.42578125" style="8" customWidth="1"/>
    <col min="13059" max="13059" width="5.28515625" style="8" customWidth="1"/>
    <col min="13060" max="13060" width="7.140625" style="8" customWidth="1"/>
    <col min="13061" max="13061" width="6.140625" style="8" customWidth="1"/>
    <col min="13062" max="13064" width="10.7109375" style="8" customWidth="1"/>
    <col min="13065" max="13312" width="9.140625" style="8"/>
    <col min="13313" max="13313" width="6.140625" style="8" customWidth="1"/>
    <col min="13314" max="13314" width="29.42578125" style="8" customWidth="1"/>
    <col min="13315" max="13315" width="5.28515625" style="8" customWidth="1"/>
    <col min="13316" max="13316" width="7.140625" style="8" customWidth="1"/>
    <col min="13317" max="13317" width="6.140625" style="8" customWidth="1"/>
    <col min="13318" max="13320" width="10.7109375" style="8" customWidth="1"/>
    <col min="13321" max="13568" width="9.140625" style="8"/>
    <col min="13569" max="13569" width="6.140625" style="8" customWidth="1"/>
    <col min="13570" max="13570" width="29.42578125" style="8" customWidth="1"/>
    <col min="13571" max="13571" width="5.28515625" style="8" customWidth="1"/>
    <col min="13572" max="13572" width="7.140625" style="8" customWidth="1"/>
    <col min="13573" max="13573" width="6.140625" style="8" customWidth="1"/>
    <col min="13574" max="13576" width="10.7109375" style="8" customWidth="1"/>
    <col min="13577" max="13824" width="9.140625" style="8"/>
    <col min="13825" max="13825" width="6.140625" style="8" customWidth="1"/>
    <col min="13826" max="13826" width="29.42578125" style="8" customWidth="1"/>
    <col min="13827" max="13827" width="5.28515625" style="8" customWidth="1"/>
    <col min="13828" max="13828" width="7.140625" style="8" customWidth="1"/>
    <col min="13829" max="13829" width="6.140625" style="8" customWidth="1"/>
    <col min="13830" max="13832" width="10.7109375" style="8" customWidth="1"/>
    <col min="13833" max="14080" width="9.140625" style="8"/>
    <col min="14081" max="14081" width="6.140625" style="8" customWidth="1"/>
    <col min="14082" max="14082" width="29.42578125" style="8" customWidth="1"/>
    <col min="14083" max="14083" width="5.28515625" style="8" customWidth="1"/>
    <col min="14084" max="14084" width="7.140625" style="8" customWidth="1"/>
    <col min="14085" max="14085" width="6.140625" style="8" customWidth="1"/>
    <col min="14086" max="14088" width="10.7109375" style="8" customWidth="1"/>
    <col min="14089" max="14336" width="9.140625" style="8"/>
    <col min="14337" max="14337" width="6.140625" style="8" customWidth="1"/>
    <col min="14338" max="14338" width="29.42578125" style="8" customWidth="1"/>
    <col min="14339" max="14339" width="5.28515625" style="8" customWidth="1"/>
    <col min="14340" max="14340" width="7.140625" style="8" customWidth="1"/>
    <col min="14341" max="14341" width="6.140625" style="8" customWidth="1"/>
    <col min="14342" max="14344" width="10.7109375" style="8" customWidth="1"/>
    <col min="14345" max="14592" width="9.140625" style="8"/>
    <col min="14593" max="14593" width="6.140625" style="8" customWidth="1"/>
    <col min="14594" max="14594" width="29.42578125" style="8" customWidth="1"/>
    <col min="14595" max="14595" width="5.28515625" style="8" customWidth="1"/>
    <col min="14596" max="14596" width="7.140625" style="8" customWidth="1"/>
    <col min="14597" max="14597" width="6.140625" style="8" customWidth="1"/>
    <col min="14598" max="14600" width="10.7109375" style="8" customWidth="1"/>
    <col min="14601" max="14848" width="9.140625" style="8"/>
    <col min="14849" max="14849" width="6.140625" style="8" customWidth="1"/>
    <col min="14850" max="14850" width="29.42578125" style="8" customWidth="1"/>
    <col min="14851" max="14851" width="5.28515625" style="8" customWidth="1"/>
    <col min="14852" max="14852" width="7.140625" style="8" customWidth="1"/>
    <col min="14853" max="14853" width="6.140625" style="8" customWidth="1"/>
    <col min="14854" max="14856" width="10.7109375" style="8" customWidth="1"/>
    <col min="14857" max="15104" width="9.140625" style="8"/>
    <col min="15105" max="15105" width="6.140625" style="8" customWidth="1"/>
    <col min="15106" max="15106" width="29.42578125" style="8" customWidth="1"/>
    <col min="15107" max="15107" width="5.28515625" style="8" customWidth="1"/>
    <col min="15108" max="15108" width="7.140625" style="8" customWidth="1"/>
    <col min="15109" max="15109" width="6.140625" style="8" customWidth="1"/>
    <col min="15110" max="15112" width="10.7109375" style="8" customWidth="1"/>
    <col min="15113" max="15360" width="9.140625" style="8"/>
    <col min="15361" max="15361" width="6.140625" style="8" customWidth="1"/>
    <col min="15362" max="15362" width="29.42578125" style="8" customWidth="1"/>
    <col min="15363" max="15363" width="5.28515625" style="8" customWidth="1"/>
    <col min="15364" max="15364" width="7.140625" style="8" customWidth="1"/>
    <col min="15365" max="15365" width="6.140625" style="8" customWidth="1"/>
    <col min="15366" max="15368" width="10.7109375" style="8" customWidth="1"/>
    <col min="15369" max="15616" width="9.140625" style="8"/>
    <col min="15617" max="15617" width="6.140625" style="8" customWidth="1"/>
    <col min="15618" max="15618" width="29.42578125" style="8" customWidth="1"/>
    <col min="15619" max="15619" width="5.28515625" style="8" customWidth="1"/>
    <col min="15620" max="15620" width="7.140625" style="8" customWidth="1"/>
    <col min="15621" max="15621" width="6.140625" style="8" customWidth="1"/>
    <col min="15622" max="15624" width="10.7109375" style="8" customWidth="1"/>
    <col min="15625" max="15872" width="9.140625" style="8"/>
    <col min="15873" max="15873" width="6.140625" style="8" customWidth="1"/>
    <col min="15874" max="15874" width="29.42578125" style="8" customWidth="1"/>
    <col min="15875" max="15875" width="5.28515625" style="8" customWidth="1"/>
    <col min="15876" max="15876" width="7.140625" style="8" customWidth="1"/>
    <col min="15877" max="15877" width="6.140625" style="8" customWidth="1"/>
    <col min="15878" max="15880" width="10.7109375" style="8" customWidth="1"/>
    <col min="15881" max="16128" width="9.140625" style="8"/>
    <col min="16129" max="16129" width="6.140625" style="8" customWidth="1"/>
    <col min="16130" max="16130" width="29.42578125" style="8" customWidth="1"/>
    <col min="16131" max="16131" width="5.28515625" style="8" customWidth="1"/>
    <col min="16132" max="16132" width="7.140625" style="8" customWidth="1"/>
    <col min="16133" max="16133" width="6.140625" style="8" customWidth="1"/>
    <col min="16134" max="16136" width="10.7109375" style="8" customWidth="1"/>
    <col min="16137" max="16384" width="9.140625" style="8"/>
  </cols>
  <sheetData>
    <row r="2" spans="1:8" ht="17.25">
      <c r="A2" s="46"/>
      <c r="B2" s="47"/>
      <c r="C2" s="71"/>
      <c r="D2" s="71"/>
      <c r="E2" s="71"/>
      <c r="F2" s="71"/>
      <c r="G2" s="326" t="s">
        <v>0</v>
      </c>
      <c r="H2" s="326"/>
    </row>
    <row r="3" spans="1:8" ht="60.75" customHeight="1">
      <c r="A3" s="46"/>
      <c r="B3" s="47"/>
      <c r="C3" s="327" t="s">
        <v>182</v>
      </c>
      <c r="D3" s="327"/>
      <c r="E3" s="327"/>
      <c r="F3" s="327"/>
      <c r="G3" s="327"/>
      <c r="H3" s="327"/>
    </row>
    <row r="4" spans="1:8" ht="45.75" customHeight="1" thickBot="1">
      <c r="A4" s="46"/>
      <c r="B4" s="328" t="s">
        <v>86</v>
      </c>
      <c r="C4" s="328"/>
      <c r="D4" s="328"/>
      <c r="E4" s="328"/>
      <c r="F4" s="328"/>
      <c r="G4" s="328"/>
      <c r="H4" s="328"/>
    </row>
    <row r="5" spans="1:8" ht="115.5" thickBot="1">
      <c r="A5" s="72" t="s">
        <v>1</v>
      </c>
      <c r="B5" s="73" t="s">
        <v>2</v>
      </c>
      <c r="C5" s="74" t="s">
        <v>3</v>
      </c>
      <c r="D5" s="74" t="s">
        <v>4</v>
      </c>
      <c r="E5" s="75" t="s">
        <v>5</v>
      </c>
      <c r="F5" s="52" t="s">
        <v>6</v>
      </c>
      <c r="G5" s="53" t="s">
        <v>7</v>
      </c>
      <c r="H5" s="76" t="s">
        <v>8</v>
      </c>
    </row>
    <row r="6" spans="1:8" ht="14.25">
      <c r="A6" s="77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</row>
    <row r="7" spans="1:8" ht="15" thickBot="1">
      <c r="A7" s="78">
        <v>1</v>
      </c>
      <c r="B7" s="63" t="s">
        <v>9</v>
      </c>
      <c r="C7" s="79">
        <v>1</v>
      </c>
      <c r="D7" s="79">
        <v>1</v>
      </c>
      <c r="E7" s="80">
        <v>1</v>
      </c>
      <c r="F7" s="81">
        <v>140000</v>
      </c>
      <c r="G7" s="82">
        <f>D7*F7</f>
        <v>140000</v>
      </c>
      <c r="H7" s="83">
        <f>G7*13</f>
        <v>1820000</v>
      </c>
    </row>
    <row r="8" spans="1:8" ht="29.25" thickBot="1">
      <c r="A8" s="78">
        <v>2</v>
      </c>
      <c r="B8" s="63" t="s">
        <v>10</v>
      </c>
      <c r="C8" s="55">
        <v>1</v>
      </c>
      <c r="D8" s="55">
        <v>0.25</v>
      </c>
      <c r="E8" s="84">
        <v>1</v>
      </c>
      <c r="F8" s="85">
        <v>120000</v>
      </c>
      <c r="G8" s="86">
        <f>D8*F8</f>
        <v>30000</v>
      </c>
      <c r="H8" s="87">
        <f>G8*13</f>
        <v>390000</v>
      </c>
    </row>
    <row r="9" spans="1:8" ht="15" thickBot="1">
      <c r="A9" s="78">
        <v>3</v>
      </c>
      <c r="B9" s="63" t="s">
        <v>11</v>
      </c>
      <c r="C9" s="55">
        <v>1</v>
      </c>
      <c r="D9" s="55">
        <v>0.5</v>
      </c>
      <c r="E9" s="84">
        <v>1</v>
      </c>
      <c r="F9" s="85">
        <v>110000</v>
      </c>
      <c r="G9" s="86">
        <f t="shared" ref="G9:G18" si="0">D9*F9</f>
        <v>55000</v>
      </c>
      <c r="H9" s="87">
        <f>G9*13</f>
        <v>715000</v>
      </c>
    </row>
    <row r="10" spans="1:8" ht="15" thickBot="1">
      <c r="A10" s="78">
        <v>4</v>
      </c>
      <c r="B10" s="63" t="s">
        <v>12</v>
      </c>
      <c r="C10" s="55">
        <v>1</v>
      </c>
      <c r="D10" s="55">
        <v>0.5</v>
      </c>
      <c r="E10" s="84">
        <v>1</v>
      </c>
      <c r="F10" s="85">
        <v>110000</v>
      </c>
      <c r="G10" s="86">
        <f t="shared" si="0"/>
        <v>55000</v>
      </c>
      <c r="H10" s="87">
        <f t="shared" ref="H10:H14" si="1">G10*13</f>
        <v>715000</v>
      </c>
    </row>
    <row r="11" spans="1:8" ht="15" thickBot="1">
      <c r="A11" s="78">
        <v>5</v>
      </c>
      <c r="B11" s="63" t="s">
        <v>14</v>
      </c>
      <c r="C11" s="55">
        <v>1</v>
      </c>
      <c r="D11" s="55">
        <v>1.1200000000000001</v>
      </c>
      <c r="E11" s="84">
        <v>1</v>
      </c>
      <c r="F11" s="85">
        <v>120000</v>
      </c>
      <c r="G11" s="86">
        <f>D11*F11</f>
        <v>134400</v>
      </c>
      <c r="H11" s="87">
        <f>G11*13</f>
        <v>1747200</v>
      </c>
    </row>
    <row r="12" spans="1:8" ht="15" thickBot="1">
      <c r="A12" s="78">
        <v>6</v>
      </c>
      <c r="B12" s="63" t="s">
        <v>15</v>
      </c>
      <c r="C12" s="55">
        <v>1</v>
      </c>
      <c r="D12" s="55">
        <v>1</v>
      </c>
      <c r="E12" s="84">
        <v>1</v>
      </c>
      <c r="F12" s="85">
        <v>110000</v>
      </c>
      <c r="G12" s="86">
        <f t="shared" si="0"/>
        <v>110000</v>
      </c>
      <c r="H12" s="87">
        <f t="shared" si="1"/>
        <v>1430000</v>
      </c>
    </row>
    <row r="13" spans="1:8" ht="15" thickBot="1">
      <c r="A13" s="78">
        <v>7</v>
      </c>
      <c r="B13" s="63" t="s">
        <v>16</v>
      </c>
      <c r="C13" s="55">
        <v>1</v>
      </c>
      <c r="D13" s="55">
        <v>1</v>
      </c>
      <c r="E13" s="84">
        <v>1</v>
      </c>
      <c r="F13" s="85">
        <v>105000</v>
      </c>
      <c r="G13" s="86">
        <f t="shared" si="0"/>
        <v>105000</v>
      </c>
      <c r="H13" s="87">
        <f t="shared" si="1"/>
        <v>1365000</v>
      </c>
    </row>
    <row r="14" spans="1:8" ht="15" thickBot="1">
      <c r="A14" s="78">
        <v>8</v>
      </c>
      <c r="B14" s="58" t="s">
        <v>18</v>
      </c>
      <c r="C14" s="79">
        <v>1</v>
      </c>
      <c r="D14" s="79">
        <v>0.25</v>
      </c>
      <c r="E14" s="84">
        <v>1</v>
      </c>
      <c r="F14" s="85">
        <v>105000</v>
      </c>
      <c r="G14" s="86">
        <f t="shared" si="0"/>
        <v>26250</v>
      </c>
      <c r="H14" s="87">
        <f t="shared" si="1"/>
        <v>341250</v>
      </c>
    </row>
    <row r="15" spans="1:8" ht="14.25">
      <c r="A15" s="78">
        <v>9</v>
      </c>
      <c r="B15" s="63" t="s">
        <v>19</v>
      </c>
      <c r="C15" s="55">
        <v>1</v>
      </c>
      <c r="D15" s="55">
        <v>0.25</v>
      </c>
      <c r="E15" s="84">
        <v>1</v>
      </c>
      <c r="F15" s="85">
        <v>120000</v>
      </c>
      <c r="G15" s="86">
        <f t="shared" si="0"/>
        <v>30000</v>
      </c>
      <c r="H15" s="87">
        <f>G15*13</f>
        <v>390000</v>
      </c>
    </row>
    <row r="16" spans="1:8" ht="15" thickBot="1">
      <c r="A16" s="62">
        <v>10</v>
      </c>
      <c r="B16" s="63" t="s">
        <v>20</v>
      </c>
      <c r="C16" s="56">
        <v>1</v>
      </c>
      <c r="D16" s="56">
        <v>0.25</v>
      </c>
      <c r="E16" s="56">
        <v>1</v>
      </c>
      <c r="F16" s="64">
        <v>120000</v>
      </c>
      <c r="G16" s="65">
        <f t="shared" si="0"/>
        <v>30000</v>
      </c>
      <c r="H16" s="87">
        <f>G16*13</f>
        <v>390000</v>
      </c>
    </row>
    <row r="17" spans="1:8" ht="15" thickBot="1">
      <c r="A17" s="78">
        <v>11</v>
      </c>
      <c r="B17" s="63" t="s">
        <v>25</v>
      </c>
      <c r="C17" s="55">
        <v>1</v>
      </c>
      <c r="D17" s="55">
        <v>1</v>
      </c>
      <c r="E17" s="84">
        <v>1</v>
      </c>
      <c r="F17" s="85">
        <v>105000</v>
      </c>
      <c r="G17" s="86">
        <f t="shared" si="0"/>
        <v>105000</v>
      </c>
      <c r="H17" s="87">
        <f>G17*13</f>
        <v>1365000</v>
      </c>
    </row>
    <row r="18" spans="1:8" ht="14.25">
      <c r="A18" s="78">
        <v>12</v>
      </c>
      <c r="B18" s="63" t="s">
        <v>21</v>
      </c>
      <c r="C18" s="78">
        <v>1</v>
      </c>
      <c r="D18" s="78">
        <v>0.5</v>
      </c>
      <c r="E18" s="84">
        <v>1</v>
      </c>
      <c r="F18" s="85">
        <v>105000</v>
      </c>
      <c r="G18" s="86">
        <f t="shared" si="0"/>
        <v>52500</v>
      </c>
      <c r="H18" s="87">
        <f>G18*13</f>
        <v>682500</v>
      </c>
    </row>
    <row r="19" spans="1:8" ht="15" thickBot="1">
      <c r="A19" s="88"/>
      <c r="B19" s="89" t="s">
        <v>22</v>
      </c>
      <c r="C19" s="90">
        <f>SUM(C7:C18)</f>
        <v>12</v>
      </c>
      <c r="D19" s="90">
        <f>SUM(D7:D18)</f>
        <v>7.62</v>
      </c>
      <c r="E19" s="91"/>
      <c r="F19" s="92"/>
      <c r="G19" s="93">
        <f>SUM(G7:G18)</f>
        <v>873150</v>
      </c>
      <c r="H19" s="87">
        <f>SUM(H7:H18)</f>
        <v>11350950</v>
      </c>
    </row>
    <row r="21" spans="1:8">
      <c r="A21" s="329" t="s">
        <v>24</v>
      </c>
      <c r="B21" s="329"/>
      <c r="C21" s="329"/>
      <c r="D21" s="329"/>
      <c r="E21" s="329"/>
      <c r="F21" s="329"/>
      <c r="G21" s="329"/>
    </row>
  </sheetData>
  <mergeCells count="4">
    <mergeCell ref="G2:H2"/>
    <mergeCell ref="C3:H3"/>
    <mergeCell ref="B4:H4"/>
    <mergeCell ref="A21:G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="96" zoomScaleNormal="96" workbookViewId="0">
      <selection activeCell="E1" sqref="E1:G1"/>
    </sheetView>
  </sheetViews>
  <sheetFormatPr defaultRowHeight="15"/>
  <cols>
    <col min="1" max="1" width="9.28515625" bestFit="1" customWidth="1"/>
    <col min="2" max="2" width="20.5703125" customWidth="1"/>
    <col min="3" max="4" width="9.28515625" bestFit="1" customWidth="1"/>
    <col min="5" max="5" width="40.140625" style="160" bestFit="1" customWidth="1"/>
    <col min="6" max="6" width="19.28515625" customWidth="1"/>
    <col min="7" max="7" width="16.85546875" customWidth="1"/>
  </cols>
  <sheetData>
    <row r="1" spans="1:14" ht="138" customHeight="1">
      <c r="A1" s="150"/>
      <c r="B1" s="150"/>
      <c r="C1" s="150"/>
      <c r="D1" s="150"/>
      <c r="E1" s="360" t="s">
        <v>199</v>
      </c>
      <c r="F1" s="361"/>
      <c r="G1" s="361"/>
    </row>
    <row r="2" spans="1:14" ht="60.75" customHeight="1" thickBot="1">
      <c r="A2" s="359" t="s">
        <v>79</v>
      </c>
      <c r="B2" s="359"/>
      <c r="C2" s="359"/>
      <c r="D2" s="359"/>
      <c r="E2" s="359"/>
      <c r="F2" s="359"/>
      <c r="G2" s="359"/>
    </row>
    <row r="3" spans="1:14" ht="25.5" customHeight="1">
      <c r="A3" s="151"/>
      <c r="B3" s="152"/>
      <c r="C3" s="362" t="s">
        <v>32</v>
      </c>
      <c r="D3" s="362" t="s">
        <v>104</v>
      </c>
      <c r="E3" s="362" t="s">
        <v>105</v>
      </c>
      <c r="F3" s="362" t="s">
        <v>106</v>
      </c>
      <c r="G3" s="362" t="s">
        <v>107</v>
      </c>
      <c r="H3" s="373"/>
      <c r="I3" s="374"/>
      <c r="J3" s="374"/>
      <c r="K3" s="374"/>
      <c r="L3" s="374"/>
      <c r="M3" s="374"/>
      <c r="N3" s="374"/>
    </row>
    <row r="4" spans="1:14" ht="33">
      <c r="A4" s="153" t="s">
        <v>30</v>
      </c>
      <c r="B4" s="154" t="s">
        <v>2</v>
      </c>
      <c r="C4" s="363"/>
      <c r="D4" s="363"/>
      <c r="E4" s="363"/>
      <c r="F4" s="363"/>
      <c r="G4" s="363"/>
      <c r="H4" s="373"/>
      <c r="I4" s="374"/>
      <c r="J4" s="374"/>
      <c r="K4" s="374"/>
      <c r="L4" s="374"/>
      <c r="M4" s="374"/>
      <c r="N4" s="374"/>
    </row>
    <row r="5" spans="1:14" ht="16.5">
      <c r="A5" s="155"/>
      <c r="B5" s="156"/>
      <c r="C5" s="363"/>
      <c r="D5" s="363"/>
      <c r="E5" s="363"/>
      <c r="F5" s="363"/>
      <c r="G5" s="363"/>
      <c r="H5" s="373"/>
      <c r="I5" s="374"/>
      <c r="J5" s="374"/>
      <c r="K5" s="374"/>
      <c r="L5" s="374"/>
      <c r="M5" s="374"/>
      <c r="N5" s="374"/>
    </row>
    <row r="6" spans="1:14" ht="17.25" thickBot="1">
      <c r="A6" s="157"/>
      <c r="B6" s="158"/>
      <c r="C6" s="364"/>
      <c r="D6" s="364"/>
      <c r="E6" s="364"/>
      <c r="F6" s="364"/>
      <c r="G6" s="364"/>
      <c r="H6" s="373"/>
      <c r="I6" s="374"/>
      <c r="J6" s="374"/>
      <c r="K6" s="374"/>
      <c r="L6" s="374"/>
      <c r="M6" s="374"/>
      <c r="N6" s="374"/>
    </row>
    <row r="7" spans="1:14" s="39" customFormat="1" ht="21" customHeight="1" thickBot="1">
      <c r="A7" s="162">
        <v>1</v>
      </c>
      <c r="B7" s="163" t="s">
        <v>9</v>
      </c>
      <c r="C7" s="164">
        <v>1</v>
      </c>
      <c r="D7" s="164">
        <v>1</v>
      </c>
      <c r="E7" s="165">
        <v>170000</v>
      </c>
      <c r="F7" s="165">
        <v>170000</v>
      </c>
      <c r="G7" s="165">
        <v>2040000</v>
      </c>
    </row>
    <row r="8" spans="1:14" s="39" customFormat="1" ht="20.25" customHeight="1" thickBot="1">
      <c r="A8" s="166">
        <v>2</v>
      </c>
      <c r="B8" s="167" t="s">
        <v>12</v>
      </c>
      <c r="C8" s="168">
        <v>1</v>
      </c>
      <c r="D8" s="168">
        <v>1</v>
      </c>
      <c r="E8" s="169">
        <v>110000</v>
      </c>
      <c r="F8" s="169">
        <v>110000</v>
      </c>
      <c r="G8" s="169">
        <v>1320000</v>
      </c>
    </row>
    <row r="9" spans="1:14" s="39" customFormat="1" ht="17.25" thickBot="1">
      <c r="A9" s="166">
        <v>3</v>
      </c>
      <c r="B9" s="167" t="s">
        <v>55</v>
      </c>
      <c r="C9" s="168">
        <v>1</v>
      </c>
      <c r="D9" s="168">
        <v>1</v>
      </c>
      <c r="E9" s="169">
        <v>120000</v>
      </c>
      <c r="F9" s="169">
        <v>120000</v>
      </c>
      <c r="G9" s="169">
        <v>1440000</v>
      </c>
    </row>
    <row r="10" spans="1:14" s="39" customFormat="1" ht="16.5" customHeight="1">
      <c r="A10" s="365">
        <v>4</v>
      </c>
      <c r="B10" s="170" t="s">
        <v>48</v>
      </c>
      <c r="C10" s="369">
        <v>3</v>
      </c>
      <c r="D10" s="369">
        <v>1</v>
      </c>
      <c r="E10" s="371">
        <v>110000</v>
      </c>
      <c r="F10" s="371">
        <v>330000</v>
      </c>
      <c r="G10" s="371">
        <v>3960000</v>
      </c>
    </row>
    <row r="11" spans="1:14" s="39" customFormat="1" ht="13.5" customHeight="1" thickBot="1">
      <c r="A11" s="366"/>
      <c r="B11" s="167" t="s">
        <v>56</v>
      </c>
      <c r="C11" s="370"/>
      <c r="D11" s="370"/>
      <c r="E11" s="372"/>
      <c r="F11" s="372"/>
      <c r="G11" s="372"/>
    </row>
    <row r="12" spans="1:14" s="39" customFormat="1" ht="16.5">
      <c r="A12" s="365">
        <v>5</v>
      </c>
      <c r="B12" s="171" t="s">
        <v>48</v>
      </c>
      <c r="C12" s="369">
        <v>1</v>
      </c>
      <c r="D12" s="369">
        <v>0.5</v>
      </c>
      <c r="E12" s="371">
        <v>110000</v>
      </c>
      <c r="F12" s="371">
        <v>55000</v>
      </c>
      <c r="G12" s="371">
        <v>660000</v>
      </c>
    </row>
    <row r="13" spans="1:14" s="39" customFormat="1" ht="17.25" thickBot="1">
      <c r="A13" s="366"/>
      <c r="B13" s="167" t="s">
        <v>57</v>
      </c>
      <c r="C13" s="370"/>
      <c r="D13" s="370"/>
      <c r="E13" s="372"/>
      <c r="F13" s="372"/>
      <c r="G13" s="372"/>
    </row>
    <row r="14" spans="1:14" s="39" customFormat="1" ht="16.5" customHeight="1">
      <c r="A14" s="365">
        <v>6</v>
      </c>
      <c r="B14" s="171" t="s">
        <v>48</v>
      </c>
      <c r="C14" s="369">
        <v>1</v>
      </c>
      <c r="D14" s="369">
        <v>0.5</v>
      </c>
      <c r="E14" s="371">
        <v>110000</v>
      </c>
      <c r="F14" s="371">
        <v>55000</v>
      </c>
      <c r="G14" s="371">
        <v>660000</v>
      </c>
    </row>
    <row r="15" spans="1:14" s="39" customFormat="1" ht="13.5" customHeight="1" thickBot="1">
      <c r="A15" s="366"/>
      <c r="B15" s="167" t="s">
        <v>58</v>
      </c>
      <c r="C15" s="370"/>
      <c r="D15" s="370"/>
      <c r="E15" s="372"/>
      <c r="F15" s="372"/>
      <c r="G15" s="372"/>
    </row>
    <row r="16" spans="1:14" s="39" customFormat="1" ht="16.5">
      <c r="A16" s="365">
        <v>7</v>
      </c>
      <c r="B16" s="170" t="s">
        <v>48</v>
      </c>
      <c r="C16" s="369">
        <v>2</v>
      </c>
      <c r="D16" s="369">
        <v>0.5</v>
      </c>
      <c r="E16" s="371">
        <v>110000</v>
      </c>
      <c r="F16" s="371">
        <v>110000</v>
      </c>
      <c r="G16" s="371">
        <v>1320000</v>
      </c>
    </row>
    <row r="17" spans="1:7" s="39" customFormat="1" ht="17.25" thickBot="1">
      <c r="A17" s="366"/>
      <c r="B17" s="167" t="s">
        <v>108</v>
      </c>
      <c r="C17" s="370"/>
      <c r="D17" s="370"/>
      <c r="E17" s="372"/>
      <c r="F17" s="372"/>
      <c r="G17" s="372"/>
    </row>
    <row r="18" spans="1:7" s="39" customFormat="1" ht="16.5">
      <c r="A18" s="365">
        <v>8</v>
      </c>
      <c r="B18" s="171" t="s">
        <v>48</v>
      </c>
      <c r="C18" s="369">
        <v>1</v>
      </c>
      <c r="D18" s="369">
        <v>1</v>
      </c>
      <c r="E18" s="371">
        <v>110000</v>
      </c>
      <c r="F18" s="371">
        <v>110000</v>
      </c>
      <c r="G18" s="371">
        <v>1320000</v>
      </c>
    </row>
    <row r="19" spans="1:7" s="39" customFormat="1" ht="17.25" thickBot="1">
      <c r="A19" s="366"/>
      <c r="B19" s="167" t="s">
        <v>59</v>
      </c>
      <c r="C19" s="370"/>
      <c r="D19" s="370"/>
      <c r="E19" s="372"/>
      <c r="F19" s="372"/>
      <c r="G19" s="372"/>
    </row>
    <row r="20" spans="1:7" s="39" customFormat="1" ht="16.5">
      <c r="A20" s="365">
        <v>9</v>
      </c>
      <c r="B20" s="171" t="s">
        <v>48</v>
      </c>
      <c r="C20" s="369">
        <v>1</v>
      </c>
      <c r="D20" s="369">
        <v>0.5</v>
      </c>
      <c r="E20" s="371">
        <v>110000</v>
      </c>
      <c r="F20" s="371">
        <v>55000</v>
      </c>
      <c r="G20" s="371">
        <v>660000</v>
      </c>
    </row>
    <row r="21" spans="1:7" s="39" customFormat="1" ht="17.25" thickBot="1">
      <c r="A21" s="366"/>
      <c r="B21" s="167" t="s">
        <v>60</v>
      </c>
      <c r="C21" s="370"/>
      <c r="D21" s="370"/>
      <c r="E21" s="372"/>
      <c r="F21" s="372"/>
      <c r="G21" s="372"/>
    </row>
    <row r="22" spans="1:7" s="39" customFormat="1" ht="16.5">
      <c r="A22" s="365">
        <v>10</v>
      </c>
      <c r="B22" s="171" t="s">
        <v>48</v>
      </c>
      <c r="C22" s="369">
        <v>1</v>
      </c>
      <c r="D22" s="369">
        <v>1</v>
      </c>
      <c r="E22" s="371">
        <v>110000</v>
      </c>
      <c r="F22" s="371">
        <v>110000</v>
      </c>
      <c r="G22" s="371">
        <v>1320000</v>
      </c>
    </row>
    <row r="23" spans="1:7" s="39" customFormat="1" ht="17.25" thickBot="1">
      <c r="A23" s="366"/>
      <c r="B23" s="167" t="s">
        <v>61</v>
      </c>
      <c r="C23" s="370"/>
      <c r="D23" s="370"/>
      <c r="E23" s="372"/>
      <c r="F23" s="372"/>
      <c r="G23" s="372"/>
    </row>
    <row r="24" spans="1:7" s="39" customFormat="1" ht="16.5">
      <c r="A24" s="365">
        <v>11</v>
      </c>
      <c r="B24" s="170" t="s">
        <v>48</v>
      </c>
      <c r="C24" s="369">
        <v>1</v>
      </c>
      <c r="D24" s="369">
        <v>1</v>
      </c>
      <c r="E24" s="371">
        <v>110000</v>
      </c>
      <c r="F24" s="371">
        <v>110000</v>
      </c>
      <c r="G24" s="371">
        <v>1320000</v>
      </c>
    </row>
    <row r="25" spans="1:7" s="39" customFormat="1" ht="17.25" thickBot="1">
      <c r="A25" s="366"/>
      <c r="B25" s="167" t="s">
        <v>62</v>
      </c>
      <c r="C25" s="370"/>
      <c r="D25" s="370"/>
      <c r="E25" s="372"/>
      <c r="F25" s="372"/>
      <c r="G25" s="372"/>
    </row>
    <row r="26" spans="1:7" s="39" customFormat="1" ht="16.5">
      <c r="A26" s="365">
        <v>12</v>
      </c>
      <c r="B26" s="171" t="s">
        <v>48</v>
      </c>
      <c r="C26" s="369">
        <v>1</v>
      </c>
      <c r="D26" s="369">
        <v>1</v>
      </c>
      <c r="E26" s="371">
        <v>110000</v>
      </c>
      <c r="F26" s="371">
        <v>110000</v>
      </c>
      <c r="G26" s="371">
        <v>1320000</v>
      </c>
    </row>
    <row r="27" spans="1:7" s="39" customFormat="1" ht="17.25" thickBot="1">
      <c r="A27" s="366"/>
      <c r="B27" s="167" t="s">
        <v>63</v>
      </c>
      <c r="C27" s="370"/>
      <c r="D27" s="370"/>
      <c r="E27" s="372"/>
      <c r="F27" s="372"/>
      <c r="G27" s="372"/>
    </row>
    <row r="28" spans="1:7" s="39" customFormat="1" ht="16.5">
      <c r="A28" s="365">
        <v>13</v>
      </c>
      <c r="B28" s="171" t="s">
        <v>48</v>
      </c>
      <c r="C28" s="369">
        <v>1</v>
      </c>
      <c r="D28" s="369">
        <v>1</v>
      </c>
      <c r="E28" s="371">
        <v>110000</v>
      </c>
      <c r="F28" s="371">
        <v>110000</v>
      </c>
      <c r="G28" s="371">
        <v>1320000</v>
      </c>
    </row>
    <row r="29" spans="1:7" s="39" customFormat="1" ht="17.25" thickBot="1">
      <c r="A29" s="366"/>
      <c r="B29" s="167" t="s">
        <v>64</v>
      </c>
      <c r="C29" s="370"/>
      <c r="D29" s="370"/>
      <c r="E29" s="372"/>
      <c r="F29" s="372"/>
      <c r="G29" s="372"/>
    </row>
    <row r="30" spans="1:7" s="39" customFormat="1" ht="16.5">
      <c r="A30" s="365">
        <v>15</v>
      </c>
      <c r="B30" s="171" t="s">
        <v>48</v>
      </c>
      <c r="C30" s="369">
        <v>1</v>
      </c>
      <c r="D30" s="369">
        <v>1</v>
      </c>
      <c r="E30" s="371">
        <v>110000</v>
      </c>
      <c r="F30" s="371">
        <v>110000</v>
      </c>
      <c r="G30" s="371">
        <v>1320000</v>
      </c>
    </row>
    <row r="31" spans="1:7" s="39" customFormat="1" ht="17.25" thickBot="1">
      <c r="A31" s="366"/>
      <c r="B31" s="167" t="s">
        <v>65</v>
      </c>
      <c r="C31" s="370"/>
      <c r="D31" s="370"/>
      <c r="E31" s="372"/>
      <c r="F31" s="372"/>
      <c r="G31" s="372"/>
    </row>
    <row r="32" spans="1:7" s="39" customFormat="1" ht="16.5">
      <c r="A32" s="365">
        <v>16</v>
      </c>
      <c r="B32" s="171" t="s">
        <v>48</v>
      </c>
      <c r="C32" s="369">
        <v>1</v>
      </c>
      <c r="D32" s="369">
        <v>1</v>
      </c>
      <c r="E32" s="371">
        <v>110000</v>
      </c>
      <c r="F32" s="371">
        <v>110000</v>
      </c>
      <c r="G32" s="371">
        <v>1320000</v>
      </c>
    </row>
    <row r="33" spans="1:7" s="39" customFormat="1" ht="17.25" thickBot="1">
      <c r="A33" s="366"/>
      <c r="B33" s="167" t="s">
        <v>66</v>
      </c>
      <c r="C33" s="370"/>
      <c r="D33" s="370"/>
      <c r="E33" s="372"/>
      <c r="F33" s="372"/>
      <c r="G33" s="372"/>
    </row>
    <row r="34" spans="1:7" s="39" customFormat="1" ht="16.5">
      <c r="A34" s="365">
        <v>17</v>
      </c>
      <c r="B34" s="171" t="s">
        <v>48</v>
      </c>
      <c r="C34" s="369">
        <v>1</v>
      </c>
      <c r="D34" s="369">
        <v>1</v>
      </c>
      <c r="E34" s="371">
        <v>110000</v>
      </c>
      <c r="F34" s="371">
        <v>110000</v>
      </c>
      <c r="G34" s="371">
        <v>1320000</v>
      </c>
    </row>
    <row r="35" spans="1:7" s="39" customFormat="1" ht="17.25" thickBot="1">
      <c r="A35" s="366"/>
      <c r="B35" s="167" t="s">
        <v>67</v>
      </c>
      <c r="C35" s="370"/>
      <c r="D35" s="370"/>
      <c r="E35" s="372"/>
      <c r="F35" s="372"/>
      <c r="G35" s="372"/>
    </row>
    <row r="36" spans="1:7" s="39" customFormat="1" ht="66.75" thickBot="1">
      <c r="A36" s="166">
        <v>18</v>
      </c>
      <c r="B36" s="167" t="s">
        <v>68</v>
      </c>
      <c r="C36" s="168">
        <v>5</v>
      </c>
      <c r="D36" s="168">
        <v>2.5</v>
      </c>
      <c r="E36" s="169">
        <v>110000</v>
      </c>
      <c r="F36" s="169">
        <v>275000</v>
      </c>
      <c r="G36" s="169">
        <v>3300000</v>
      </c>
    </row>
    <row r="37" spans="1:7" s="39" customFormat="1" ht="16.5" customHeight="1">
      <c r="A37" s="365">
        <v>19</v>
      </c>
      <c r="B37" s="171" t="s">
        <v>69</v>
      </c>
      <c r="C37" s="369">
        <v>1</v>
      </c>
      <c r="D37" s="369">
        <v>1</v>
      </c>
      <c r="E37" s="371">
        <v>110000</v>
      </c>
      <c r="F37" s="371">
        <v>110000</v>
      </c>
      <c r="G37" s="371">
        <v>1320000</v>
      </c>
    </row>
    <row r="38" spans="1:7" s="39" customFormat="1" ht="13.5" customHeight="1" thickBot="1">
      <c r="A38" s="366"/>
      <c r="B38" s="167" t="s">
        <v>70</v>
      </c>
      <c r="C38" s="370"/>
      <c r="D38" s="370"/>
      <c r="E38" s="372"/>
      <c r="F38" s="372"/>
      <c r="G38" s="372"/>
    </row>
    <row r="39" spans="1:7" s="39" customFormat="1" ht="21" customHeight="1">
      <c r="A39" s="365">
        <v>20</v>
      </c>
      <c r="B39" s="170" t="s">
        <v>69</v>
      </c>
      <c r="C39" s="369">
        <v>1</v>
      </c>
      <c r="D39" s="369">
        <v>1</v>
      </c>
      <c r="E39" s="371">
        <v>110000</v>
      </c>
      <c r="F39" s="371">
        <v>110000</v>
      </c>
      <c r="G39" s="371">
        <v>1320000</v>
      </c>
    </row>
    <row r="40" spans="1:7" s="39" customFormat="1" ht="17.25" thickBot="1">
      <c r="A40" s="366"/>
      <c r="B40" s="167" t="s">
        <v>59</v>
      </c>
      <c r="C40" s="370"/>
      <c r="D40" s="370"/>
      <c r="E40" s="372"/>
      <c r="F40" s="372"/>
      <c r="G40" s="372"/>
    </row>
    <row r="41" spans="1:7" s="39" customFormat="1" ht="16.5">
      <c r="A41" s="365">
        <v>21</v>
      </c>
      <c r="B41" s="171" t="s">
        <v>69</v>
      </c>
      <c r="C41" s="369">
        <v>1</v>
      </c>
      <c r="D41" s="369">
        <v>0.5</v>
      </c>
      <c r="E41" s="371">
        <v>110000</v>
      </c>
      <c r="F41" s="371">
        <v>55000</v>
      </c>
      <c r="G41" s="371">
        <v>660000</v>
      </c>
    </row>
    <row r="42" spans="1:7" s="39" customFormat="1" ht="17.25" thickBot="1">
      <c r="A42" s="366"/>
      <c r="B42" s="167" t="s">
        <v>60</v>
      </c>
      <c r="C42" s="370"/>
      <c r="D42" s="370"/>
      <c r="E42" s="372"/>
      <c r="F42" s="372"/>
      <c r="G42" s="372"/>
    </row>
    <row r="43" spans="1:7" s="39" customFormat="1" ht="16.5">
      <c r="A43" s="365">
        <v>22</v>
      </c>
      <c r="B43" s="170" t="s">
        <v>69</v>
      </c>
      <c r="C43" s="365">
        <v>1</v>
      </c>
      <c r="D43" s="365">
        <v>1</v>
      </c>
      <c r="E43" s="365">
        <v>110000</v>
      </c>
      <c r="F43" s="365">
        <v>110000</v>
      </c>
      <c r="G43" s="365">
        <v>1320000</v>
      </c>
    </row>
    <row r="44" spans="1:7" s="39" customFormat="1" ht="17.25" thickBot="1">
      <c r="A44" s="366"/>
      <c r="B44" s="167" t="s">
        <v>71</v>
      </c>
      <c r="C44" s="366"/>
      <c r="D44" s="366"/>
      <c r="E44" s="366"/>
      <c r="F44" s="366"/>
      <c r="G44" s="366"/>
    </row>
    <row r="45" spans="1:7" s="39" customFormat="1" ht="16.5">
      <c r="A45" s="365">
        <v>23</v>
      </c>
      <c r="B45" s="171" t="s">
        <v>69</v>
      </c>
      <c r="C45" s="365">
        <v>1</v>
      </c>
      <c r="D45" s="365">
        <v>1</v>
      </c>
      <c r="E45" s="365">
        <v>110000</v>
      </c>
      <c r="F45" s="365">
        <v>110000</v>
      </c>
      <c r="G45" s="365">
        <v>1320000</v>
      </c>
    </row>
    <row r="46" spans="1:7" s="39" customFormat="1" ht="17.25" thickBot="1">
      <c r="A46" s="366"/>
      <c r="B46" s="167" t="s">
        <v>63</v>
      </c>
      <c r="C46" s="366"/>
      <c r="D46" s="366"/>
      <c r="E46" s="366"/>
      <c r="F46" s="366"/>
      <c r="G46" s="366"/>
    </row>
    <row r="47" spans="1:7" s="39" customFormat="1" ht="16.5">
      <c r="A47" s="365">
        <v>24</v>
      </c>
      <c r="B47" s="171" t="s">
        <v>69</v>
      </c>
      <c r="C47" s="365">
        <v>1</v>
      </c>
      <c r="D47" s="365">
        <v>1</v>
      </c>
      <c r="E47" s="365">
        <v>110000</v>
      </c>
      <c r="F47" s="365">
        <v>110000</v>
      </c>
      <c r="G47" s="365">
        <v>1320000</v>
      </c>
    </row>
    <row r="48" spans="1:7" s="39" customFormat="1" ht="17.25" thickBot="1">
      <c r="A48" s="366"/>
      <c r="B48" s="167" t="s">
        <v>72</v>
      </c>
      <c r="C48" s="366"/>
      <c r="D48" s="366"/>
      <c r="E48" s="366"/>
      <c r="F48" s="366"/>
      <c r="G48" s="366"/>
    </row>
    <row r="49" spans="1:7" s="39" customFormat="1" ht="16.5">
      <c r="A49" s="365">
        <v>25</v>
      </c>
      <c r="B49" s="171" t="s">
        <v>69</v>
      </c>
      <c r="C49" s="365">
        <v>1</v>
      </c>
      <c r="D49" s="365">
        <v>1</v>
      </c>
      <c r="E49" s="365">
        <v>110000</v>
      </c>
      <c r="F49" s="365">
        <v>110000</v>
      </c>
      <c r="G49" s="365">
        <v>1320000</v>
      </c>
    </row>
    <row r="50" spans="1:7" s="39" customFormat="1" ht="17.25" thickBot="1">
      <c r="A50" s="366"/>
      <c r="B50" s="167" t="s">
        <v>73</v>
      </c>
      <c r="C50" s="366"/>
      <c r="D50" s="366"/>
      <c r="E50" s="366"/>
      <c r="F50" s="366"/>
      <c r="G50" s="366"/>
    </row>
    <row r="51" spans="1:7" s="39" customFormat="1" ht="16.5">
      <c r="A51" s="365">
        <v>26</v>
      </c>
      <c r="B51" s="171" t="s">
        <v>74</v>
      </c>
      <c r="C51" s="365">
        <v>1</v>
      </c>
      <c r="D51" s="365">
        <v>1</v>
      </c>
      <c r="E51" s="365">
        <v>110000</v>
      </c>
      <c r="F51" s="365">
        <v>110000</v>
      </c>
      <c r="G51" s="365">
        <v>1320000</v>
      </c>
    </row>
    <row r="52" spans="1:7" s="39" customFormat="1" ht="17.25" thickBot="1">
      <c r="A52" s="366"/>
      <c r="B52" s="167" t="s">
        <v>75</v>
      </c>
      <c r="C52" s="366"/>
      <c r="D52" s="366"/>
      <c r="E52" s="366"/>
      <c r="F52" s="366"/>
      <c r="G52" s="366"/>
    </row>
    <row r="53" spans="1:7" s="39" customFormat="1" ht="29.25" customHeight="1" thickBot="1">
      <c r="A53" s="172">
        <v>27</v>
      </c>
      <c r="B53" s="171" t="s">
        <v>18</v>
      </c>
      <c r="C53" s="171">
        <v>1</v>
      </c>
      <c r="D53" s="171">
        <v>1</v>
      </c>
      <c r="E53" s="171">
        <v>105000</v>
      </c>
      <c r="F53" s="171">
        <v>105000</v>
      </c>
      <c r="G53" s="171">
        <v>1260000</v>
      </c>
    </row>
    <row r="54" spans="1:7" s="39" customFormat="1" ht="41.25" customHeight="1">
      <c r="A54" s="365">
        <v>28</v>
      </c>
      <c r="B54" s="170" t="s">
        <v>109</v>
      </c>
      <c r="C54" s="365">
        <v>1</v>
      </c>
      <c r="D54" s="365">
        <v>1</v>
      </c>
      <c r="E54" s="365">
        <v>105000</v>
      </c>
      <c r="F54" s="365">
        <v>105000</v>
      </c>
      <c r="G54" s="365">
        <v>1260000</v>
      </c>
    </row>
    <row r="55" spans="1:7" s="39" customFormat="1" ht="17.25" thickBot="1">
      <c r="A55" s="366"/>
      <c r="B55" s="167" t="s">
        <v>76</v>
      </c>
      <c r="C55" s="366"/>
      <c r="D55" s="366"/>
      <c r="E55" s="366"/>
      <c r="F55" s="366"/>
      <c r="G55" s="366"/>
    </row>
    <row r="56" spans="1:7" s="39" customFormat="1" ht="33">
      <c r="A56" s="365">
        <v>29</v>
      </c>
      <c r="B56" s="171" t="s">
        <v>77</v>
      </c>
      <c r="C56" s="365">
        <v>1</v>
      </c>
      <c r="D56" s="365">
        <v>1</v>
      </c>
      <c r="E56" s="365">
        <v>105000</v>
      </c>
      <c r="F56" s="365">
        <v>105000</v>
      </c>
      <c r="G56" s="365">
        <v>1260000</v>
      </c>
    </row>
    <row r="57" spans="1:7" s="39" customFormat="1" ht="17.25" thickBot="1">
      <c r="A57" s="366"/>
      <c r="B57" s="167" t="s">
        <v>76</v>
      </c>
      <c r="C57" s="366"/>
      <c r="D57" s="366"/>
      <c r="E57" s="366"/>
      <c r="F57" s="366"/>
      <c r="G57" s="366"/>
    </row>
    <row r="58" spans="1:7" s="39" customFormat="1" ht="41.25" customHeight="1">
      <c r="A58" s="365">
        <v>30</v>
      </c>
      <c r="B58" s="171" t="s">
        <v>110</v>
      </c>
      <c r="C58" s="365">
        <v>1</v>
      </c>
      <c r="D58" s="365">
        <v>1</v>
      </c>
      <c r="E58" s="365">
        <v>105000</v>
      </c>
      <c r="F58" s="365">
        <v>105000</v>
      </c>
      <c r="G58" s="365">
        <v>1260000</v>
      </c>
    </row>
    <row r="59" spans="1:7" s="39" customFormat="1" ht="17.25" thickBot="1">
      <c r="A59" s="366"/>
      <c r="B59" s="167" t="s">
        <v>78</v>
      </c>
      <c r="C59" s="366"/>
      <c r="D59" s="366"/>
      <c r="E59" s="366"/>
      <c r="F59" s="366"/>
      <c r="G59" s="366"/>
    </row>
    <row r="60" spans="1:7" s="39" customFormat="1">
      <c r="A60" s="365"/>
      <c r="B60" s="369" t="s">
        <v>35</v>
      </c>
      <c r="C60" s="365">
        <v>36</v>
      </c>
      <c r="D60" s="365">
        <v>28</v>
      </c>
      <c r="E60" s="365"/>
      <c r="F60" s="367">
        <v>3405000</v>
      </c>
      <c r="G60" s="367">
        <v>40860000</v>
      </c>
    </row>
    <row r="61" spans="1:7" s="39" customFormat="1" ht="15.75" thickBot="1">
      <c r="A61" s="366"/>
      <c r="B61" s="370"/>
      <c r="C61" s="366"/>
      <c r="D61" s="366"/>
      <c r="E61" s="366"/>
      <c r="F61" s="368"/>
      <c r="G61" s="368"/>
    </row>
  </sheetData>
  <mergeCells count="159">
    <mergeCell ref="F14:F15"/>
    <mergeCell ref="G14:G15"/>
    <mergeCell ref="H3:N6"/>
    <mergeCell ref="A10:A11"/>
    <mergeCell ref="C10:C11"/>
    <mergeCell ref="D10:D11"/>
    <mergeCell ref="E10:E11"/>
    <mergeCell ref="F10:F11"/>
    <mergeCell ref="G10:G11"/>
    <mergeCell ref="B60:B61"/>
    <mergeCell ref="A12:A13"/>
    <mergeCell ref="C12:C13"/>
    <mergeCell ref="D12:D13"/>
    <mergeCell ref="E12:E13"/>
    <mergeCell ref="F12:F13"/>
    <mergeCell ref="G12:G13"/>
    <mergeCell ref="A16:A17"/>
    <mergeCell ref="C16:C17"/>
    <mergeCell ref="D16:D17"/>
    <mergeCell ref="E16:E17"/>
    <mergeCell ref="F16:F17"/>
    <mergeCell ref="G16:G17"/>
    <mergeCell ref="A14:A15"/>
    <mergeCell ref="C14:C15"/>
    <mergeCell ref="D14:D15"/>
    <mergeCell ref="E14:E15"/>
    <mergeCell ref="A20:A21"/>
    <mergeCell ref="C20:C21"/>
    <mergeCell ref="D20:D21"/>
    <mergeCell ref="E20:E21"/>
    <mergeCell ref="F20:F21"/>
    <mergeCell ref="G20:G21"/>
    <mergeCell ref="A18:A19"/>
    <mergeCell ref="C18:C19"/>
    <mergeCell ref="D18:D19"/>
    <mergeCell ref="E18:E19"/>
    <mergeCell ref="F18:F19"/>
    <mergeCell ref="G18:G19"/>
    <mergeCell ref="A24:A25"/>
    <mergeCell ref="C24:C25"/>
    <mergeCell ref="D24:D25"/>
    <mergeCell ref="E24:E25"/>
    <mergeCell ref="F24:F25"/>
    <mergeCell ref="G24:G25"/>
    <mergeCell ref="A22:A23"/>
    <mergeCell ref="C22:C23"/>
    <mergeCell ref="D22:D23"/>
    <mergeCell ref="E22:E23"/>
    <mergeCell ref="F22:F23"/>
    <mergeCell ref="G22:G23"/>
    <mergeCell ref="A28:A29"/>
    <mergeCell ref="C28:C29"/>
    <mergeCell ref="D28:D29"/>
    <mergeCell ref="E28:E29"/>
    <mergeCell ref="F28:F29"/>
    <mergeCell ref="G28:G29"/>
    <mergeCell ref="A26:A27"/>
    <mergeCell ref="C26:C27"/>
    <mergeCell ref="D26:D27"/>
    <mergeCell ref="E26:E27"/>
    <mergeCell ref="F26:F27"/>
    <mergeCell ref="G26:G27"/>
    <mergeCell ref="A32:A33"/>
    <mergeCell ref="C32:C33"/>
    <mergeCell ref="D32:D33"/>
    <mergeCell ref="E32:E33"/>
    <mergeCell ref="F32:F33"/>
    <mergeCell ref="G32:G33"/>
    <mergeCell ref="A30:A31"/>
    <mergeCell ref="C30:C31"/>
    <mergeCell ref="D30:D31"/>
    <mergeCell ref="E30:E31"/>
    <mergeCell ref="F30:F31"/>
    <mergeCell ref="G30:G31"/>
    <mergeCell ref="A37:A38"/>
    <mergeCell ref="C37:C38"/>
    <mergeCell ref="D37:D38"/>
    <mergeCell ref="E37:E38"/>
    <mergeCell ref="F37:F38"/>
    <mergeCell ref="G37:G38"/>
    <mergeCell ref="A34:A35"/>
    <mergeCell ref="C34:C35"/>
    <mergeCell ref="D34:D35"/>
    <mergeCell ref="E34:E35"/>
    <mergeCell ref="F34:F35"/>
    <mergeCell ref="G34:G35"/>
    <mergeCell ref="A41:A42"/>
    <mergeCell ref="C41:C42"/>
    <mergeCell ref="D41:D42"/>
    <mergeCell ref="E41:E42"/>
    <mergeCell ref="F41:F42"/>
    <mergeCell ref="G41:G42"/>
    <mergeCell ref="A39:A40"/>
    <mergeCell ref="C39:C40"/>
    <mergeCell ref="D39:D40"/>
    <mergeCell ref="E39:E40"/>
    <mergeCell ref="F39:F40"/>
    <mergeCell ref="G39:G40"/>
    <mergeCell ref="A49:A50"/>
    <mergeCell ref="C49:C50"/>
    <mergeCell ref="D49:D50"/>
    <mergeCell ref="E49:E50"/>
    <mergeCell ref="F49:F50"/>
    <mergeCell ref="G49:G50"/>
    <mergeCell ref="A43:A44"/>
    <mergeCell ref="C43:C44"/>
    <mergeCell ref="D43:D44"/>
    <mergeCell ref="E43:E44"/>
    <mergeCell ref="F43:F44"/>
    <mergeCell ref="G43:G44"/>
    <mergeCell ref="A47:A48"/>
    <mergeCell ref="C47:C48"/>
    <mergeCell ref="D47:D48"/>
    <mergeCell ref="E47:E48"/>
    <mergeCell ref="F47:F48"/>
    <mergeCell ref="G47:G48"/>
    <mergeCell ref="A45:A46"/>
    <mergeCell ref="C45:C46"/>
    <mergeCell ref="D45:D46"/>
    <mergeCell ref="E45:E46"/>
    <mergeCell ref="F45:F46"/>
    <mergeCell ref="G45:G46"/>
    <mergeCell ref="G56:G57"/>
    <mergeCell ref="A54:A55"/>
    <mergeCell ref="C54:C55"/>
    <mergeCell ref="D54:D55"/>
    <mergeCell ref="E54:E55"/>
    <mergeCell ref="F54:F55"/>
    <mergeCell ref="G54:G55"/>
    <mergeCell ref="A51:A52"/>
    <mergeCell ref="C51:C52"/>
    <mergeCell ref="D51:D52"/>
    <mergeCell ref="E51:E52"/>
    <mergeCell ref="F51:F52"/>
    <mergeCell ref="G51:G52"/>
    <mergeCell ref="A2:G2"/>
    <mergeCell ref="E1:G1"/>
    <mergeCell ref="C3:C6"/>
    <mergeCell ref="D3:D6"/>
    <mergeCell ref="E3:E6"/>
    <mergeCell ref="F3:F6"/>
    <mergeCell ref="G3:G6"/>
    <mergeCell ref="A60:A61"/>
    <mergeCell ref="C60:C61"/>
    <mergeCell ref="D60:D61"/>
    <mergeCell ref="E60:E61"/>
    <mergeCell ref="F60:F61"/>
    <mergeCell ref="G60:G61"/>
    <mergeCell ref="A58:A59"/>
    <mergeCell ref="C58:C59"/>
    <mergeCell ref="D58:D59"/>
    <mergeCell ref="E58:E59"/>
    <mergeCell ref="F58:F59"/>
    <mergeCell ref="G58:G59"/>
    <mergeCell ref="A56:A57"/>
    <mergeCell ref="C56:C57"/>
    <mergeCell ref="D56:D57"/>
    <mergeCell ref="E56:E57"/>
    <mergeCell ref="F56:F57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A6" sqref="A6:H7"/>
    </sheetView>
  </sheetViews>
  <sheetFormatPr defaultRowHeight="15"/>
  <cols>
    <col min="2" max="2" width="20" customWidth="1"/>
    <col min="7" max="7" width="13" customWidth="1"/>
    <col min="8" max="8" width="12.5703125" customWidth="1"/>
  </cols>
  <sheetData>
    <row r="1" spans="1:8">
      <c r="A1" s="218"/>
      <c r="B1" s="218"/>
      <c r="C1" s="375" t="s">
        <v>200</v>
      </c>
      <c r="D1" s="375"/>
      <c r="E1" s="375"/>
      <c r="F1" s="375"/>
      <c r="G1" s="375"/>
      <c r="H1" s="375"/>
    </row>
    <row r="2" spans="1:8">
      <c r="A2" s="218"/>
      <c r="B2" s="218"/>
      <c r="C2" s="375"/>
      <c r="D2" s="375"/>
      <c r="E2" s="375"/>
      <c r="F2" s="375"/>
      <c r="G2" s="375"/>
      <c r="H2" s="375"/>
    </row>
    <row r="3" spans="1:8">
      <c r="A3" s="218"/>
      <c r="B3" s="218"/>
      <c r="C3" s="375"/>
      <c r="D3" s="375"/>
      <c r="E3" s="375"/>
      <c r="F3" s="375"/>
      <c r="G3" s="375"/>
      <c r="H3" s="375"/>
    </row>
    <row r="4" spans="1:8">
      <c r="A4" s="218"/>
      <c r="B4" s="218"/>
      <c r="C4" s="375"/>
      <c r="D4" s="375"/>
      <c r="E4" s="375"/>
      <c r="F4" s="375"/>
      <c r="G4" s="375"/>
      <c r="H4" s="375"/>
    </row>
    <row r="5" spans="1:8">
      <c r="A5" s="218"/>
      <c r="B5" s="218"/>
      <c r="C5" s="375"/>
      <c r="D5" s="375"/>
      <c r="E5" s="375"/>
      <c r="F5" s="375"/>
      <c r="G5" s="375"/>
      <c r="H5" s="375"/>
    </row>
    <row r="6" spans="1:8">
      <c r="A6" s="376" t="s">
        <v>207</v>
      </c>
      <c r="B6" s="377"/>
      <c r="C6" s="377"/>
      <c r="D6" s="377"/>
      <c r="E6" s="377"/>
      <c r="F6" s="377"/>
      <c r="G6" s="377"/>
      <c r="H6" s="377"/>
    </row>
    <row r="7" spans="1:8" ht="35.25" customHeight="1" thickBot="1">
      <c r="A7" s="378"/>
      <c r="B7" s="379"/>
      <c r="C7" s="379"/>
      <c r="D7" s="379"/>
      <c r="E7" s="379"/>
      <c r="F7" s="379"/>
      <c r="G7" s="379"/>
      <c r="H7" s="379"/>
    </row>
    <row r="8" spans="1:8" ht="150" thickBot="1">
      <c r="A8" s="219" t="s">
        <v>1</v>
      </c>
      <c r="B8" s="220" t="s">
        <v>2</v>
      </c>
      <c r="C8" s="221" t="s">
        <v>114</v>
      </c>
      <c r="D8" s="222" t="s">
        <v>4</v>
      </c>
      <c r="E8" s="223" t="s">
        <v>5</v>
      </c>
      <c r="F8" s="224" t="s">
        <v>115</v>
      </c>
      <c r="G8" s="225" t="s">
        <v>116</v>
      </c>
      <c r="H8" s="226" t="s">
        <v>117</v>
      </c>
    </row>
    <row r="9" spans="1:8">
      <c r="A9" s="227"/>
      <c r="B9" s="228" t="s">
        <v>118</v>
      </c>
      <c r="C9" s="229"/>
      <c r="D9" s="230"/>
      <c r="E9" s="230"/>
      <c r="F9" s="230"/>
      <c r="G9" s="231"/>
      <c r="H9" s="232"/>
    </row>
    <row r="10" spans="1:8">
      <c r="A10" s="233">
        <v>1</v>
      </c>
      <c r="B10" s="234" t="s">
        <v>9</v>
      </c>
      <c r="C10" s="230">
        <v>1</v>
      </c>
      <c r="D10" s="230">
        <v>1</v>
      </c>
      <c r="E10" s="235">
        <v>1</v>
      </c>
      <c r="F10" s="236">
        <v>290000</v>
      </c>
      <c r="G10" s="237">
        <f>F10*D10</f>
        <v>290000</v>
      </c>
      <c r="H10" s="238">
        <f>G10*12</f>
        <v>3480000</v>
      </c>
    </row>
    <row r="11" spans="1:8">
      <c r="A11" s="233">
        <v>2</v>
      </c>
      <c r="B11" s="234" t="s">
        <v>119</v>
      </c>
      <c r="C11" s="230">
        <v>1</v>
      </c>
      <c r="D11" s="230">
        <v>1</v>
      </c>
      <c r="E11" s="235">
        <v>1</v>
      </c>
      <c r="F11" s="236">
        <v>180000</v>
      </c>
      <c r="G11" s="237">
        <f t="shared" ref="G11:G31" si="0">F11*D11</f>
        <v>180000</v>
      </c>
      <c r="H11" s="238">
        <f t="shared" ref="H11:H26" si="1">G11*12</f>
        <v>2160000</v>
      </c>
    </row>
    <row r="12" spans="1:8">
      <c r="A12" s="233">
        <v>3</v>
      </c>
      <c r="B12" s="239" t="s">
        <v>120</v>
      </c>
      <c r="C12" s="237">
        <v>1</v>
      </c>
      <c r="D12" s="237">
        <v>1</v>
      </c>
      <c r="E12" s="235">
        <v>1</v>
      </c>
      <c r="F12" s="236">
        <v>180000</v>
      </c>
      <c r="G12" s="237">
        <f t="shared" si="0"/>
        <v>180000</v>
      </c>
      <c r="H12" s="238">
        <f t="shared" si="1"/>
        <v>2160000</v>
      </c>
    </row>
    <row r="13" spans="1:8">
      <c r="A13" s="233">
        <v>4</v>
      </c>
      <c r="B13" s="234" t="s">
        <v>12</v>
      </c>
      <c r="C13" s="230">
        <v>1</v>
      </c>
      <c r="D13" s="230">
        <v>1</v>
      </c>
      <c r="E13" s="235">
        <v>1</v>
      </c>
      <c r="F13" s="236">
        <v>180000</v>
      </c>
      <c r="G13" s="237">
        <f t="shared" si="0"/>
        <v>180000</v>
      </c>
      <c r="H13" s="238">
        <f t="shared" si="1"/>
        <v>2160000</v>
      </c>
    </row>
    <row r="14" spans="1:8" ht="28.5">
      <c r="A14" s="233">
        <v>5</v>
      </c>
      <c r="B14" s="234" t="s">
        <v>121</v>
      </c>
      <c r="C14" s="237">
        <v>1</v>
      </c>
      <c r="D14" s="237">
        <v>1</v>
      </c>
      <c r="E14" s="235">
        <v>1</v>
      </c>
      <c r="F14" s="236">
        <v>140000</v>
      </c>
      <c r="G14" s="237">
        <f>F14*D14</f>
        <v>140000</v>
      </c>
      <c r="H14" s="238">
        <f t="shared" si="1"/>
        <v>1680000</v>
      </c>
    </row>
    <row r="15" spans="1:8">
      <c r="A15" s="233">
        <v>6</v>
      </c>
      <c r="B15" s="234" t="s">
        <v>18</v>
      </c>
      <c r="C15" s="230">
        <v>1</v>
      </c>
      <c r="D15" s="230">
        <v>1</v>
      </c>
      <c r="E15" s="235">
        <v>1</v>
      </c>
      <c r="F15" s="236">
        <v>105000</v>
      </c>
      <c r="G15" s="237">
        <v>105000</v>
      </c>
      <c r="H15" s="238">
        <f t="shared" si="1"/>
        <v>1260000</v>
      </c>
    </row>
    <row r="16" spans="1:8" ht="28.5">
      <c r="A16" s="240">
        <v>7</v>
      </c>
      <c r="B16" s="241" t="s">
        <v>122</v>
      </c>
      <c r="C16" s="242">
        <v>1</v>
      </c>
      <c r="D16" s="242">
        <v>1</v>
      </c>
      <c r="E16" s="243">
        <v>1</v>
      </c>
      <c r="F16" s="244">
        <v>150000</v>
      </c>
      <c r="G16" s="245">
        <f t="shared" si="0"/>
        <v>150000</v>
      </c>
      <c r="H16" s="238">
        <f t="shared" si="1"/>
        <v>1800000</v>
      </c>
    </row>
    <row r="17" spans="1:8" ht="28.5">
      <c r="A17" s="236">
        <v>8</v>
      </c>
      <c r="B17" s="234" t="s">
        <v>123</v>
      </c>
      <c r="C17" s="230">
        <v>1</v>
      </c>
      <c r="D17" s="230">
        <v>1</v>
      </c>
      <c r="E17" s="235">
        <v>1</v>
      </c>
      <c r="F17" s="236">
        <v>150000</v>
      </c>
      <c r="G17" s="237">
        <f t="shared" si="0"/>
        <v>150000</v>
      </c>
      <c r="H17" s="238">
        <f t="shared" si="1"/>
        <v>1800000</v>
      </c>
    </row>
    <row r="18" spans="1:8" ht="28.5">
      <c r="A18" s="236">
        <v>9</v>
      </c>
      <c r="B18" s="234" t="s">
        <v>124</v>
      </c>
      <c r="C18" s="230">
        <v>1</v>
      </c>
      <c r="D18" s="230">
        <v>1</v>
      </c>
      <c r="E18" s="235">
        <v>1</v>
      </c>
      <c r="F18" s="236">
        <v>105000</v>
      </c>
      <c r="G18" s="237">
        <f t="shared" si="0"/>
        <v>105000</v>
      </c>
      <c r="H18" s="238">
        <f t="shared" si="1"/>
        <v>1260000</v>
      </c>
    </row>
    <row r="19" spans="1:8" ht="15.75" thickBot="1">
      <c r="A19" s="246">
        <v>10</v>
      </c>
      <c r="B19" s="247" t="s">
        <v>21</v>
      </c>
      <c r="C19" s="248">
        <v>1</v>
      </c>
      <c r="D19" s="248">
        <v>1</v>
      </c>
      <c r="E19" s="249">
        <v>1</v>
      </c>
      <c r="F19" s="250">
        <v>105000</v>
      </c>
      <c r="G19" s="245">
        <f t="shared" si="0"/>
        <v>105000</v>
      </c>
      <c r="H19" s="238">
        <f t="shared" si="1"/>
        <v>1260000</v>
      </c>
    </row>
    <row r="20" spans="1:8" ht="29.25" thickBot="1">
      <c r="A20" s="251"/>
      <c r="B20" s="252" t="s">
        <v>125</v>
      </c>
      <c r="C20" s="253">
        <f>SUM(C10:C19)</f>
        <v>10</v>
      </c>
      <c r="D20" s="253">
        <f>SUM(D10:D19)</f>
        <v>10</v>
      </c>
      <c r="E20" s="254"/>
      <c r="F20" s="255"/>
      <c r="G20" s="256">
        <f>SUM(G10:G19)</f>
        <v>1585000</v>
      </c>
      <c r="H20" s="257">
        <f t="shared" si="1"/>
        <v>19020000</v>
      </c>
    </row>
    <row r="21" spans="1:8" ht="42.75">
      <c r="A21" s="258"/>
      <c r="B21" s="259" t="s">
        <v>126</v>
      </c>
      <c r="C21" s="260"/>
      <c r="D21" s="260"/>
      <c r="E21" s="260"/>
      <c r="F21" s="261"/>
      <c r="G21" s="245"/>
      <c r="H21" s="262"/>
    </row>
    <row r="22" spans="1:8">
      <c r="A22" s="233">
        <v>1</v>
      </c>
      <c r="B22" s="235" t="s">
        <v>127</v>
      </c>
      <c r="C22" s="235">
        <v>1</v>
      </c>
      <c r="D22" s="235">
        <v>1</v>
      </c>
      <c r="E22" s="235">
        <v>1</v>
      </c>
      <c r="F22" s="236">
        <v>130000</v>
      </c>
      <c r="G22" s="236">
        <f t="shared" si="0"/>
        <v>130000</v>
      </c>
      <c r="H22" s="238">
        <f t="shared" si="1"/>
        <v>1560000</v>
      </c>
    </row>
    <row r="23" spans="1:8" ht="42.75">
      <c r="A23" s="263">
        <v>2</v>
      </c>
      <c r="B23" s="230" t="s">
        <v>128</v>
      </c>
      <c r="C23" s="230">
        <v>10</v>
      </c>
      <c r="D23" s="230">
        <v>10</v>
      </c>
      <c r="E23" s="230">
        <v>1</v>
      </c>
      <c r="F23" s="237">
        <v>105000</v>
      </c>
      <c r="G23" s="237">
        <f t="shared" si="0"/>
        <v>1050000</v>
      </c>
      <c r="H23" s="238">
        <f t="shared" si="1"/>
        <v>12600000</v>
      </c>
    </row>
    <row r="24" spans="1:8" ht="28.5">
      <c r="A24" s="240">
        <v>3</v>
      </c>
      <c r="B24" s="241" t="s">
        <v>129</v>
      </c>
      <c r="C24" s="242">
        <v>2</v>
      </c>
      <c r="D24" s="242">
        <v>2</v>
      </c>
      <c r="E24" s="243">
        <v>1</v>
      </c>
      <c r="F24" s="244">
        <v>105000</v>
      </c>
      <c r="G24" s="237">
        <f t="shared" si="0"/>
        <v>210000</v>
      </c>
      <c r="H24" s="238">
        <f t="shared" si="1"/>
        <v>2520000</v>
      </c>
    </row>
    <row r="25" spans="1:8" ht="28.5">
      <c r="A25" s="233">
        <v>4</v>
      </c>
      <c r="B25" s="234" t="s">
        <v>130</v>
      </c>
      <c r="C25" s="230">
        <v>1</v>
      </c>
      <c r="D25" s="230">
        <v>1</v>
      </c>
      <c r="E25" s="235">
        <v>1</v>
      </c>
      <c r="F25" s="236">
        <v>210000</v>
      </c>
      <c r="G25" s="264">
        <v>210000</v>
      </c>
      <c r="H25" s="238">
        <f t="shared" si="1"/>
        <v>2520000</v>
      </c>
    </row>
    <row r="26" spans="1:8" ht="29.25" thickBot="1">
      <c r="A26" s="240">
        <v>5</v>
      </c>
      <c r="B26" s="241" t="s">
        <v>131</v>
      </c>
      <c r="C26" s="242">
        <v>1</v>
      </c>
      <c r="D26" s="242">
        <v>0.5</v>
      </c>
      <c r="E26" s="243">
        <v>1</v>
      </c>
      <c r="F26" s="244">
        <v>150000</v>
      </c>
      <c r="G26" s="245">
        <f>F26*D26</f>
        <v>75000</v>
      </c>
      <c r="H26" s="238">
        <f t="shared" si="1"/>
        <v>900000</v>
      </c>
    </row>
    <row r="27" spans="1:8" ht="43.5" thickBot="1">
      <c r="A27" s="265"/>
      <c r="B27" s="252" t="s">
        <v>132</v>
      </c>
      <c r="C27" s="253">
        <f>SUM(C22:C26)</f>
        <v>15</v>
      </c>
      <c r="D27" s="253">
        <f>SUM(D22:D26)</f>
        <v>14.5</v>
      </c>
      <c r="E27" s="266"/>
      <c r="F27" s="267"/>
      <c r="G27" s="268">
        <f>SUM(G22:G26)</f>
        <v>1675000</v>
      </c>
      <c r="H27" s="256">
        <f>SUM(H22:H26)</f>
        <v>20100000</v>
      </c>
    </row>
    <row r="28" spans="1:8">
      <c r="A28" s="258"/>
      <c r="B28" s="259" t="s">
        <v>133</v>
      </c>
      <c r="C28" s="260"/>
      <c r="D28" s="260"/>
      <c r="E28" s="260"/>
      <c r="F28" s="261"/>
      <c r="G28" s="237"/>
      <c r="H28" s="262"/>
    </row>
    <row r="29" spans="1:8" ht="28.5">
      <c r="A29" s="258">
        <v>1</v>
      </c>
      <c r="B29" s="234" t="s">
        <v>134</v>
      </c>
      <c r="C29" s="260">
        <v>1</v>
      </c>
      <c r="D29" s="260">
        <v>1</v>
      </c>
      <c r="E29" s="260">
        <v>1</v>
      </c>
      <c r="F29" s="269">
        <v>200000</v>
      </c>
      <c r="G29" s="245">
        <v>200000</v>
      </c>
      <c r="H29" s="238">
        <f t="shared" ref="H29:H34" si="2">G29*12</f>
        <v>2400000</v>
      </c>
    </row>
    <row r="30" spans="1:8" ht="28.5">
      <c r="A30" s="233">
        <v>2</v>
      </c>
      <c r="B30" s="234" t="s">
        <v>135</v>
      </c>
      <c r="C30" s="230">
        <v>3</v>
      </c>
      <c r="D30" s="230">
        <v>3</v>
      </c>
      <c r="E30" s="235">
        <v>1</v>
      </c>
      <c r="F30" s="236">
        <v>170000</v>
      </c>
      <c r="G30" s="237">
        <f t="shared" si="0"/>
        <v>510000</v>
      </c>
      <c r="H30" s="238">
        <f t="shared" si="2"/>
        <v>6120000</v>
      </c>
    </row>
    <row r="31" spans="1:8" ht="28.5">
      <c r="A31" s="233">
        <v>3</v>
      </c>
      <c r="B31" s="234" t="s">
        <v>136</v>
      </c>
      <c r="C31" s="230">
        <v>5</v>
      </c>
      <c r="D31" s="230">
        <v>5</v>
      </c>
      <c r="E31" s="235">
        <v>1</v>
      </c>
      <c r="F31" s="236">
        <v>105000</v>
      </c>
      <c r="G31" s="237">
        <f t="shared" si="0"/>
        <v>525000</v>
      </c>
      <c r="H31" s="238">
        <f t="shared" si="2"/>
        <v>6300000</v>
      </c>
    </row>
    <row r="32" spans="1:8">
      <c r="A32" s="233">
        <v>4</v>
      </c>
      <c r="B32" s="239" t="s">
        <v>137</v>
      </c>
      <c r="C32" s="237">
        <v>1</v>
      </c>
      <c r="D32" s="237">
        <v>1</v>
      </c>
      <c r="E32" s="235">
        <v>1</v>
      </c>
      <c r="F32" s="236">
        <v>150000</v>
      </c>
      <c r="G32" s="237">
        <f>F32*D32</f>
        <v>150000</v>
      </c>
      <c r="H32" s="238">
        <f t="shared" si="2"/>
        <v>1800000</v>
      </c>
    </row>
    <row r="33" spans="1:8" ht="15.75" thickBot="1">
      <c r="A33" s="246">
        <v>5</v>
      </c>
      <c r="B33" s="270" t="s">
        <v>138</v>
      </c>
      <c r="C33" s="271">
        <v>1</v>
      </c>
      <c r="D33" s="271">
        <v>1</v>
      </c>
      <c r="E33" s="249">
        <v>1</v>
      </c>
      <c r="F33" s="250">
        <v>150000</v>
      </c>
      <c r="G33" s="245">
        <v>150000</v>
      </c>
      <c r="H33" s="238">
        <f t="shared" si="2"/>
        <v>1800000</v>
      </c>
    </row>
    <row r="34" spans="1:8" ht="29.25" thickBot="1">
      <c r="A34" s="265"/>
      <c r="B34" s="252" t="s">
        <v>139</v>
      </c>
      <c r="C34" s="253">
        <v>11</v>
      </c>
      <c r="D34" s="253">
        <v>11</v>
      </c>
      <c r="E34" s="266"/>
      <c r="F34" s="267"/>
      <c r="G34" s="256">
        <f>G29+G30+G31+G32+G33</f>
        <v>1535000</v>
      </c>
      <c r="H34" s="257">
        <f t="shared" si="2"/>
        <v>18420000</v>
      </c>
    </row>
    <row r="35" spans="1:8" ht="86.25" thickBot="1">
      <c r="A35" s="233"/>
      <c r="B35" s="272" t="s">
        <v>140</v>
      </c>
      <c r="C35" s="235"/>
      <c r="D35" s="235"/>
      <c r="E35" s="235"/>
      <c r="F35" s="236"/>
      <c r="G35" s="273"/>
      <c r="H35" s="238"/>
    </row>
    <row r="36" spans="1:8" ht="15.75" thickBot="1">
      <c r="A36" s="274">
        <v>1</v>
      </c>
      <c r="B36" s="275" t="s">
        <v>141</v>
      </c>
      <c r="C36" s="276">
        <v>2</v>
      </c>
      <c r="D36" s="276">
        <v>2</v>
      </c>
      <c r="E36" s="276">
        <v>1</v>
      </c>
      <c r="F36" s="277">
        <v>105000</v>
      </c>
      <c r="G36" s="278">
        <f>F36*D36</f>
        <v>210000</v>
      </c>
      <c r="H36" s="279">
        <f>G36*12</f>
        <v>2520000</v>
      </c>
    </row>
    <row r="37" spans="1:8" ht="30.75" thickBot="1">
      <c r="A37" s="280"/>
      <c r="B37" s="281" t="s">
        <v>142</v>
      </c>
      <c r="C37" s="282">
        <f>SUM(C36)</f>
        <v>2</v>
      </c>
      <c r="D37" s="282">
        <f>SUM(D36)</f>
        <v>2</v>
      </c>
      <c r="E37" s="282"/>
      <c r="F37" s="283">
        <f>SUM(F36)</f>
        <v>105000</v>
      </c>
      <c r="G37" s="284">
        <f>F37*D37</f>
        <v>210000</v>
      </c>
      <c r="H37" s="285">
        <f t="shared" ref="H37:H52" si="3">G37*12</f>
        <v>2520000</v>
      </c>
    </row>
    <row r="38" spans="1:8" ht="30.75" thickBot="1">
      <c r="A38" s="286"/>
      <c r="B38" s="287" t="s">
        <v>143</v>
      </c>
      <c r="C38" s="288"/>
      <c r="D38" s="288"/>
      <c r="E38" s="289"/>
      <c r="F38" s="288"/>
      <c r="G38" s="189"/>
      <c r="H38" s="290"/>
    </row>
    <row r="39" spans="1:8" ht="30">
      <c r="A39" s="291">
        <v>1</v>
      </c>
      <c r="B39" s="184" t="s">
        <v>144</v>
      </c>
      <c r="C39" s="277">
        <v>1</v>
      </c>
      <c r="D39" s="277">
        <v>1</v>
      </c>
      <c r="E39" s="292">
        <v>1</v>
      </c>
      <c r="F39" s="293">
        <v>240000</v>
      </c>
      <c r="G39" s="278">
        <v>240000</v>
      </c>
      <c r="H39" s="279">
        <f t="shared" si="3"/>
        <v>2880000</v>
      </c>
    </row>
    <row r="40" spans="1:8" ht="15.75">
      <c r="A40" s="294">
        <v>2</v>
      </c>
      <c r="B40" s="295" t="s">
        <v>145</v>
      </c>
      <c r="C40" s="186">
        <v>1</v>
      </c>
      <c r="D40" s="186">
        <v>1</v>
      </c>
      <c r="E40" s="296">
        <v>1</v>
      </c>
      <c r="F40" s="297">
        <v>200000</v>
      </c>
      <c r="G40" s="186">
        <v>200000</v>
      </c>
      <c r="H40" s="279">
        <f t="shared" si="3"/>
        <v>2400000</v>
      </c>
    </row>
    <row r="41" spans="1:8" ht="16.5" thickBot="1">
      <c r="A41" s="298">
        <v>3</v>
      </c>
      <c r="B41" s="295" t="s">
        <v>146</v>
      </c>
      <c r="C41" s="299">
        <v>1</v>
      </c>
      <c r="D41" s="299">
        <v>1</v>
      </c>
      <c r="E41" s="300">
        <v>1</v>
      </c>
      <c r="F41" s="301">
        <v>105000</v>
      </c>
      <c r="G41" s="302">
        <v>105000</v>
      </c>
      <c r="H41" s="279">
        <f t="shared" si="3"/>
        <v>1260000</v>
      </c>
    </row>
    <row r="42" spans="1:8" ht="45.75" thickBot="1">
      <c r="A42" s="303"/>
      <c r="B42" s="193" t="s">
        <v>147</v>
      </c>
      <c r="C42" s="283">
        <f>SUM(C39:C41)</f>
        <v>3</v>
      </c>
      <c r="D42" s="283">
        <f>SUM(D39:D41)</f>
        <v>3</v>
      </c>
      <c r="E42" s="304"/>
      <c r="F42" s="283">
        <f>SUM(F39:F41)</f>
        <v>545000</v>
      </c>
      <c r="G42" s="284">
        <f>SUM(G39:G41)</f>
        <v>545000</v>
      </c>
      <c r="H42" s="285">
        <f t="shared" si="3"/>
        <v>6540000</v>
      </c>
    </row>
    <row r="43" spans="1:8" ht="30.75" thickBot="1">
      <c r="A43" s="286"/>
      <c r="B43" s="287" t="s">
        <v>148</v>
      </c>
      <c r="C43" s="288"/>
      <c r="D43" s="288"/>
      <c r="E43" s="289"/>
      <c r="F43" s="288"/>
      <c r="G43" s="189"/>
      <c r="H43" s="279">
        <f t="shared" si="3"/>
        <v>0</v>
      </c>
    </row>
    <row r="44" spans="1:8" ht="16.5" thickBot="1">
      <c r="A44" s="291">
        <v>1</v>
      </c>
      <c r="B44" s="184" t="s">
        <v>149</v>
      </c>
      <c r="C44" s="186">
        <v>1</v>
      </c>
      <c r="D44" s="186">
        <v>1</v>
      </c>
      <c r="E44" s="296">
        <v>1</v>
      </c>
      <c r="F44" s="297">
        <v>170000</v>
      </c>
      <c r="G44" s="305">
        <v>170000</v>
      </c>
      <c r="H44" s="279">
        <f t="shared" si="3"/>
        <v>2040000</v>
      </c>
    </row>
    <row r="45" spans="1:8" ht="30.75" thickBot="1">
      <c r="A45" s="294">
        <v>2</v>
      </c>
      <c r="B45" s="306" t="s">
        <v>150</v>
      </c>
      <c r="C45" s="277">
        <v>1</v>
      </c>
      <c r="D45" s="277">
        <v>1</v>
      </c>
      <c r="E45" s="292">
        <v>1</v>
      </c>
      <c r="F45" s="293">
        <v>170000</v>
      </c>
      <c r="G45" s="278">
        <v>170000</v>
      </c>
      <c r="H45" s="279">
        <f t="shared" si="3"/>
        <v>2040000</v>
      </c>
    </row>
    <row r="46" spans="1:8" ht="45.75" thickBot="1">
      <c r="A46" s="307"/>
      <c r="B46" s="308" t="s">
        <v>151</v>
      </c>
      <c r="C46" s="309">
        <f>SUM(C44:C45)</f>
        <v>2</v>
      </c>
      <c r="D46" s="283">
        <f>SUM(D44:D45)</f>
        <v>2</v>
      </c>
      <c r="E46" s="304"/>
      <c r="F46" s="283">
        <f>SUM(F44:F45)</f>
        <v>340000</v>
      </c>
      <c r="G46" s="284">
        <v>340000</v>
      </c>
      <c r="H46" s="285">
        <f t="shared" si="3"/>
        <v>4080000</v>
      </c>
    </row>
    <row r="47" spans="1:8" ht="30.75" thickBot="1">
      <c r="A47" s="286"/>
      <c r="B47" s="287" t="s">
        <v>152</v>
      </c>
      <c r="C47" s="288"/>
      <c r="D47" s="288"/>
      <c r="E47" s="289">
        <v>1</v>
      </c>
      <c r="F47" s="288"/>
      <c r="G47" s="189"/>
      <c r="H47" s="279">
        <f t="shared" si="3"/>
        <v>0</v>
      </c>
    </row>
    <row r="48" spans="1:8" ht="30.75" thickBot="1">
      <c r="A48" s="291">
        <v>1</v>
      </c>
      <c r="B48" s="184" t="s">
        <v>153</v>
      </c>
      <c r="C48" s="186">
        <v>1</v>
      </c>
      <c r="D48" s="186">
        <v>1</v>
      </c>
      <c r="E48" s="296">
        <v>1</v>
      </c>
      <c r="F48" s="297">
        <v>105000</v>
      </c>
      <c r="G48" s="305">
        <v>105000</v>
      </c>
      <c r="H48" s="279">
        <f t="shared" si="3"/>
        <v>1260000</v>
      </c>
    </row>
    <row r="49" spans="1:8" ht="30.75" thickBot="1">
      <c r="A49" s="294">
        <v>2</v>
      </c>
      <c r="B49" s="184" t="s">
        <v>153</v>
      </c>
      <c r="C49" s="277">
        <v>4</v>
      </c>
      <c r="D49" s="277">
        <v>2</v>
      </c>
      <c r="E49" s="292"/>
      <c r="F49" s="293">
        <v>140000</v>
      </c>
      <c r="G49" s="278">
        <f>F49*D49</f>
        <v>280000</v>
      </c>
      <c r="H49" s="279">
        <f t="shared" si="3"/>
        <v>3360000</v>
      </c>
    </row>
    <row r="50" spans="1:8" ht="30.75" thickBot="1">
      <c r="A50" s="294">
        <v>3</v>
      </c>
      <c r="B50" s="306" t="s">
        <v>154</v>
      </c>
      <c r="C50" s="277">
        <v>1</v>
      </c>
      <c r="D50" s="277">
        <v>1</v>
      </c>
      <c r="E50" s="292">
        <v>1</v>
      </c>
      <c r="F50" s="293">
        <v>210000</v>
      </c>
      <c r="G50" s="278">
        <v>210000</v>
      </c>
      <c r="H50" s="279">
        <f t="shared" si="3"/>
        <v>2520000</v>
      </c>
    </row>
    <row r="51" spans="1:8" ht="45.75" thickBot="1">
      <c r="A51" s="303"/>
      <c r="B51" s="310" t="s">
        <v>155</v>
      </c>
      <c r="C51" s="283">
        <f>SUM(C48:C50)</f>
        <v>6</v>
      </c>
      <c r="D51" s="283">
        <f>SUM(D48:D50)</f>
        <v>4</v>
      </c>
      <c r="E51" s="304"/>
      <c r="F51" s="283">
        <f>SUM(F48:F50)</f>
        <v>455000</v>
      </c>
      <c r="G51" s="284">
        <f>SUM(G48:G50)</f>
        <v>595000</v>
      </c>
      <c r="H51" s="285">
        <f t="shared" si="3"/>
        <v>7140000</v>
      </c>
    </row>
    <row r="52" spans="1:8" ht="30.75" thickBot="1">
      <c r="A52" s="303"/>
      <c r="B52" s="310" t="s">
        <v>156</v>
      </c>
      <c r="C52" s="284">
        <f>SUM(C20,C27,C34,C37,C42,C46,C51)</f>
        <v>49</v>
      </c>
      <c r="D52" s="284">
        <f>SUM(D20,D27,D34,D37,D42,D46,D51)</f>
        <v>46.5</v>
      </c>
      <c r="E52" s="311"/>
      <c r="F52" s="311"/>
      <c r="G52" s="284">
        <f>G20+G27+G34+G37+G42+G46+G51</f>
        <v>6485000</v>
      </c>
      <c r="H52" s="285">
        <f t="shared" si="3"/>
        <v>77820000</v>
      </c>
    </row>
  </sheetData>
  <mergeCells count="2">
    <mergeCell ref="C1:H5"/>
    <mergeCell ref="A6:H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opLeftCell="A46" workbookViewId="0">
      <selection activeCell="D2" sqref="D2:F8"/>
    </sheetView>
  </sheetViews>
  <sheetFormatPr defaultRowHeight="15"/>
  <cols>
    <col min="2" max="2" width="35.28515625" customWidth="1"/>
    <col min="3" max="3" width="11.5703125" customWidth="1"/>
    <col min="4" max="4" width="16" customWidth="1"/>
    <col min="5" max="5" width="10.28515625" customWidth="1"/>
    <col min="6" max="6" width="15.85546875" customWidth="1"/>
  </cols>
  <sheetData>
    <row r="2" spans="1:18">
      <c r="D2" s="380" t="s">
        <v>201</v>
      </c>
      <c r="E2" s="380"/>
      <c r="F2" s="380"/>
    </row>
    <row r="3" spans="1:18">
      <c r="D3" s="380"/>
      <c r="E3" s="380"/>
      <c r="F3" s="380"/>
    </row>
    <row r="4" spans="1:18">
      <c r="D4" s="380"/>
      <c r="E4" s="380"/>
      <c r="F4" s="380"/>
    </row>
    <row r="5" spans="1:18">
      <c r="D5" s="380"/>
      <c r="E5" s="380"/>
      <c r="F5" s="380"/>
    </row>
    <row r="6" spans="1:18">
      <c r="D6" s="380"/>
      <c r="E6" s="380"/>
      <c r="F6" s="380"/>
    </row>
    <row r="7" spans="1:18">
      <c r="D7" s="380"/>
      <c r="E7" s="380"/>
      <c r="F7" s="380"/>
    </row>
    <row r="8" spans="1:18">
      <c r="D8" s="380"/>
      <c r="E8" s="380"/>
      <c r="F8" s="380"/>
    </row>
    <row r="10" spans="1:18" ht="119.25" customHeight="1">
      <c r="A10" s="381" t="s">
        <v>157</v>
      </c>
      <c r="B10" s="381"/>
      <c r="C10" s="381"/>
      <c r="D10" s="381"/>
      <c r="E10" s="381"/>
      <c r="F10" s="381"/>
      <c r="G10" s="312"/>
      <c r="H10" s="312"/>
      <c r="I10" s="312"/>
      <c r="J10" s="312"/>
      <c r="K10" s="312"/>
      <c r="L10" s="312"/>
      <c r="M10" s="312"/>
      <c r="N10" s="312"/>
      <c r="O10" s="312"/>
      <c r="P10" s="313"/>
      <c r="Q10" s="313"/>
      <c r="R10" s="313"/>
    </row>
    <row r="11" spans="1:18" ht="18" thickBot="1">
      <c r="A11" s="382" t="s">
        <v>158</v>
      </c>
      <c r="B11" s="382"/>
      <c r="C11" s="382"/>
      <c r="D11" s="382"/>
      <c r="E11" s="382"/>
      <c r="F11" s="382"/>
      <c r="G11" s="382"/>
      <c r="H11" s="382"/>
      <c r="I11" s="382"/>
    </row>
    <row r="12" spans="1:18" ht="33">
      <c r="A12" s="383" t="s">
        <v>30</v>
      </c>
      <c r="B12" s="383" t="s">
        <v>159</v>
      </c>
      <c r="C12" s="314" t="s">
        <v>160</v>
      </c>
      <c r="D12" s="383" t="s">
        <v>44</v>
      </c>
      <c r="E12" s="383" t="s">
        <v>104</v>
      </c>
      <c r="F12" s="383" t="s">
        <v>35</v>
      </c>
    </row>
    <row r="13" spans="1:18" ht="17.25" thickBot="1">
      <c r="A13" s="384"/>
      <c r="B13" s="384"/>
      <c r="C13" s="159" t="s">
        <v>161</v>
      </c>
      <c r="D13" s="384"/>
      <c r="E13" s="384"/>
      <c r="F13" s="384"/>
    </row>
    <row r="14" spans="1:18" ht="18" thickBot="1">
      <c r="A14" s="315">
        <v>1</v>
      </c>
      <c r="B14" s="316" t="s">
        <v>9</v>
      </c>
      <c r="C14" s="316">
        <v>1</v>
      </c>
      <c r="D14" s="317">
        <v>290000</v>
      </c>
      <c r="E14" s="316">
        <v>1</v>
      </c>
      <c r="F14" s="317">
        <v>290000</v>
      </c>
    </row>
    <row r="15" spans="1:18" ht="18" thickBot="1">
      <c r="A15" s="315">
        <v>2</v>
      </c>
      <c r="B15" s="316" t="s">
        <v>120</v>
      </c>
      <c r="C15" s="316">
        <v>1</v>
      </c>
      <c r="D15" s="317">
        <v>250000</v>
      </c>
      <c r="E15" s="316">
        <v>1</v>
      </c>
      <c r="F15" s="317">
        <v>250000</v>
      </c>
    </row>
    <row r="16" spans="1:18" ht="18" thickBot="1">
      <c r="A16" s="315">
        <v>3</v>
      </c>
      <c r="B16" s="316" t="s">
        <v>162</v>
      </c>
      <c r="C16" s="316">
        <v>1</v>
      </c>
      <c r="D16" s="317">
        <v>250000</v>
      </c>
      <c r="E16" s="316">
        <v>1</v>
      </c>
      <c r="F16" s="317">
        <v>250000</v>
      </c>
    </row>
    <row r="17" spans="1:6" ht="18" thickBot="1">
      <c r="A17" s="315">
        <v>4</v>
      </c>
      <c r="B17" s="316" t="s">
        <v>12</v>
      </c>
      <c r="C17" s="316">
        <v>1</v>
      </c>
      <c r="D17" s="317">
        <v>120000</v>
      </c>
      <c r="E17" s="316">
        <v>1</v>
      </c>
      <c r="F17" s="317">
        <v>120000</v>
      </c>
    </row>
    <row r="18" spans="1:6" ht="18" thickBot="1">
      <c r="A18" s="315">
        <v>5</v>
      </c>
      <c r="B18" s="316" t="s">
        <v>163</v>
      </c>
      <c r="C18" s="316">
        <v>1</v>
      </c>
      <c r="D18" s="317">
        <v>200000</v>
      </c>
      <c r="E18" s="316">
        <v>1</v>
      </c>
      <c r="F18" s="317">
        <v>200000</v>
      </c>
    </row>
    <row r="19" spans="1:6" ht="35.25" thickBot="1">
      <c r="A19" s="315">
        <v>6</v>
      </c>
      <c r="B19" s="316" t="s">
        <v>164</v>
      </c>
      <c r="C19" s="316">
        <v>1</v>
      </c>
      <c r="D19" s="317">
        <v>240000</v>
      </c>
      <c r="E19" s="316">
        <v>1</v>
      </c>
      <c r="F19" s="317">
        <v>240000</v>
      </c>
    </row>
    <row r="20" spans="1:6" ht="33.75" thickBot="1">
      <c r="A20" s="315">
        <v>7</v>
      </c>
      <c r="B20" s="317" t="s">
        <v>165</v>
      </c>
      <c r="C20" s="316">
        <v>1</v>
      </c>
      <c r="D20" s="317">
        <v>180000</v>
      </c>
      <c r="E20" s="316">
        <v>1</v>
      </c>
      <c r="F20" s="317">
        <v>180000</v>
      </c>
    </row>
    <row r="21" spans="1:6" ht="33.75" thickBot="1">
      <c r="A21" s="315">
        <v>8</v>
      </c>
      <c r="B21" s="317" t="s">
        <v>166</v>
      </c>
      <c r="C21" s="316">
        <v>1</v>
      </c>
      <c r="D21" s="317">
        <v>210000</v>
      </c>
      <c r="E21" s="316">
        <v>1</v>
      </c>
      <c r="F21" s="317">
        <v>210000</v>
      </c>
    </row>
    <row r="22" spans="1:6" ht="33.75" thickBot="1">
      <c r="A22" s="315">
        <v>9</v>
      </c>
      <c r="B22" s="317" t="s">
        <v>167</v>
      </c>
      <c r="C22" s="316">
        <v>1</v>
      </c>
      <c r="D22" s="317">
        <v>220000</v>
      </c>
      <c r="E22" s="316">
        <v>1</v>
      </c>
      <c r="F22" s="317">
        <v>220000</v>
      </c>
    </row>
    <row r="23" spans="1:6" ht="33.75" thickBot="1">
      <c r="A23" s="315">
        <v>10</v>
      </c>
      <c r="B23" s="317" t="s">
        <v>168</v>
      </c>
      <c r="C23" s="316">
        <v>1</v>
      </c>
      <c r="D23" s="317">
        <v>210000</v>
      </c>
      <c r="E23" s="316">
        <v>1</v>
      </c>
      <c r="F23" s="317">
        <v>210000</v>
      </c>
    </row>
    <row r="24" spans="1:6" ht="18" thickBot="1">
      <c r="A24" s="315">
        <v>11</v>
      </c>
      <c r="B24" s="316" t="s">
        <v>169</v>
      </c>
      <c r="C24" s="316">
        <v>1</v>
      </c>
      <c r="D24" s="317">
        <v>200000</v>
      </c>
      <c r="E24" s="316">
        <v>1</v>
      </c>
      <c r="F24" s="317">
        <v>200000</v>
      </c>
    </row>
    <row r="25" spans="1:6" ht="33.75" thickBot="1">
      <c r="A25" s="315">
        <v>12</v>
      </c>
      <c r="B25" s="317" t="s">
        <v>170</v>
      </c>
      <c r="C25" s="316">
        <v>1</v>
      </c>
      <c r="D25" s="317">
        <v>200000</v>
      </c>
      <c r="E25" s="316">
        <v>1</v>
      </c>
      <c r="F25" s="317">
        <v>200000</v>
      </c>
    </row>
    <row r="26" spans="1:6" ht="18" thickBot="1">
      <c r="A26" s="315">
        <v>13</v>
      </c>
      <c r="B26" s="316" t="s">
        <v>171</v>
      </c>
      <c r="C26" s="316">
        <v>1</v>
      </c>
      <c r="D26" s="317">
        <v>220000</v>
      </c>
      <c r="E26" s="316">
        <v>1</v>
      </c>
      <c r="F26" s="317">
        <v>220000</v>
      </c>
    </row>
    <row r="27" spans="1:6" ht="35.25" thickBot="1">
      <c r="A27" s="315">
        <v>14</v>
      </c>
      <c r="B27" s="316" t="s">
        <v>172</v>
      </c>
      <c r="C27" s="316">
        <v>1</v>
      </c>
      <c r="D27" s="317">
        <v>135000</v>
      </c>
      <c r="E27" s="316">
        <v>1</v>
      </c>
      <c r="F27" s="317">
        <v>135000</v>
      </c>
    </row>
    <row r="28" spans="1:6" ht="18" thickBot="1">
      <c r="A28" s="315">
        <v>15</v>
      </c>
      <c r="B28" s="316" t="s">
        <v>135</v>
      </c>
      <c r="C28" s="316">
        <v>2</v>
      </c>
      <c r="D28" s="317">
        <v>170000</v>
      </c>
      <c r="E28" s="316">
        <v>1</v>
      </c>
      <c r="F28" s="317">
        <v>340000</v>
      </c>
    </row>
    <row r="29" spans="1:6" ht="18" thickBot="1">
      <c r="A29" s="315">
        <v>16</v>
      </c>
      <c r="B29" s="316" t="s">
        <v>141</v>
      </c>
      <c r="C29" s="316">
        <v>3</v>
      </c>
      <c r="D29" s="317">
        <v>105000</v>
      </c>
      <c r="E29" s="316">
        <v>1</v>
      </c>
      <c r="F29" s="317">
        <v>315000</v>
      </c>
    </row>
    <row r="30" spans="1:6" ht="18" thickBot="1">
      <c r="A30" s="315">
        <v>17</v>
      </c>
      <c r="B30" s="316" t="s">
        <v>21</v>
      </c>
      <c r="C30" s="316">
        <v>1</v>
      </c>
      <c r="D30" s="317">
        <v>105000</v>
      </c>
      <c r="E30" s="316" t="s">
        <v>173</v>
      </c>
      <c r="F30" s="317">
        <v>52500</v>
      </c>
    </row>
    <row r="31" spans="1:6" ht="18" thickBot="1">
      <c r="A31" s="315"/>
      <c r="B31" s="316" t="s">
        <v>22</v>
      </c>
      <c r="C31" s="316">
        <v>20</v>
      </c>
      <c r="D31" s="317">
        <f>SUM(D14:D30)</f>
        <v>3305000</v>
      </c>
      <c r="E31" s="316">
        <v>16.5</v>
      </c>
      <c r="F31" s="317">
        <f>SUM(F14:F30)</f>
        <v>3632500</v>
      </c>
    </row>
    <row r="32" spans="1:6" ht="17.25">
      <c r="A32" s="318"/>
    </row>
  </sheetData>
  <mergeCells count="8">
    <mergeCell ref="D2:F8"/>
    <mergeCell ref="A10:F10"/>
    <mergeCell ref="A11:I11"/>
    <mergeCell ref="A12:A13"/>
    <mergeCell ref="B12:B13"/>
    <mergeCell ref="D12:D13"/>
    <mergeCell ref="E12:E13"/>
    <mergeCell ref="F12:F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4" workbookViewId="0">
      <selection activeCell="B2" sqref="B2:G2"/>
    </sheetView>
  </sheetViews>
  <sheetFormatPr defaultRowHeight="15"/>
  <cols>
    <col min="1" max="1" width="9.28515625" bestFit="1" customWidth="1"/>
    <col min="2" max="2" width="16" customWidth="1"/>
    <col min="3" max="5" width="9.28515625" bestFit="1" customWidth="1"/>
    <col min="6" max="6" width="12.28515625" bestFit="1" customWidth="1"/>
    <col min="7" max="7" width="11.140625" bestFit="1" customWidth="1"/>
  </cols>
  <sheetData>
    <row r="1" spans="1:7" ht="66.75" customHeight="1">
      <c r="A1" s="148"/>
      <c r="B1" s="44"/>
      <c r="C1" s="385" t="s">
        <v>202</v>
      </c>
      <c r="D1" s="385"/>
      <c r="E1" s="385"/>
      <c r="F1" s="385"/>
      <c r="G1" s="385"/>
    </row>
    <row r="2" spans="1:7" ht="89.25" customHeight="1" thickBot="1">
      <c r="A2" s="148"/>
      <c r="B2" s="386" t="s">
        <v>205</v>
      </c>
      <c r="C2" s="386"/>
      <c r="D2" s="386"/>
      <c r="E2" s="386"/>
      <c r="F2" s="386"/>
      <c r="G2" s="386"/>
    </row>
    <row r="3" spans="1:7" ht="72.75">
      <c r="A3" s="319" t="s">
        <v>1</v>
      </c>
      <c r="B3" s="49" t="s">
        <v>2</v>
      </c>
      <c r="C3" s="74" t="s">
        <v>174</v>
      </c>
      <c r="D3" s="75" t="s">
        <v>175</v>
      </c>
      <c r="E3" s="75" t="s">
        <v>176</v>
      </c>
      <c r="F3" s="320" t="s">
        <v>177</v>
      </c>
      <c r="G3" s="105" t="s">
        <v>35</v>
      </c>
    </row>
    <row r="4" spans="1:7" ht="17.25">
      <c r="A4" s="321">
        <v>1</v>
      </c>
      <c r="B4" s="124" t="s">
        <v>9</v>
      </c>
      <c r="C4" s="322">
        <v>1</v>
      </c>
      <c r="D4" s="322">
        <v>1</v>
      </c>
      <c r="E4" s="322">
        <v>1</v>
      </c>
      <c r="F4" s="321">
        <v>200000</v>
      </c>
      <c r="G4" s="321">
        <f>F4*D4</f>
        <v>200000</v>
      </c>
    </row>
    <row r="5" spans="1:7" ht="17.25">
      <c r="A5" s="321">
        <v>2</v>
      </c>
      <c r="B5" s="124" t="s">
        <v>178</v>
      </c>
      <c r="C5" s="322">
        <v>1</v>
      </c>
      <c r="D5" s="322">
        <v>1</v>
      </c>
      <c r="E5" s="322">
        <v>1</v>
      </c>
      <c r="F5" s="321">
        <v>120000</v>
      </c>
      <c r="G5" s="321">
        <f>F5*D5</f>
        <v>120000</v>
      </c>
    </row>
    <row r="6" spans="1:7" ht="17.25">
      <c r="A6" s="321">
        <v>3</v>
      </c>
      <c r="B6" s="124" t="s">
        <v>12</v>
      </c>
      <c r="C6" s="322">
        <v>1</v>
      </c>
      <c r="D6" s="322">
        <v>1</v>
      </c>
      <c r="E6" s="322">
        <v>1</v>
      </c>
      <c r="F6" s="321">
        <v>120000</v>
      </c>
      <c r="G6" s="321">
        <v>120000</v>
      </c>
    </row>
    <row r="7" spans="1:7" ht="17.25">
      <c r="A7" s="321">
        <v>4</v>
      </c>
      <c r="B7" s="124" t="s">
        <v>13</v>
      </c>
      <c r="C7" s="322">
        <v>1</v>
      </c>
      <c r="D7" s="322">
        <v>1</v>
      </c>
      <c r="E7" s="322">
        <v>1</v>
      </c>
      <c r="F7" s="321">
        <v>105000</v>
      </c>
      <c r="G7" s="321">
        <f>F7*D7</f>
        <v>105000</v>
      </c>
    </row>
    <row r="8" spans="1:7" ht="17.25">
      <c r="A8" s="321">
        <v>5</v>
      </c>
      <c r="B8" s="124" t="s">
        <v>11</v>
      </c>
      <c r="C8" s="322">
        <v>1</v>
      </c>
      <c r="D8" s="322">
        <v>1</v>
      </c>
      <c r="E8" s="322">
        <v>1</v>
      </c>
      <c r="F8" s="321">
        <v>105000</v>
      </c>
      <c r="G8" s="321">
        <v>105000</v>
      </c>
    </row>
    <row r="9" spans="1:7" ht="17.25">
      <c r="A9" s="321">
        <v>6</v>
      </c>
      <c r="B9" s="124" t="s">
        <v>11</v>
      </c>
      <c r="C9" s="322">
        <v>1</v>
      </c>
      <c r="D9" s="322">
        <v>0.5</v>
      </c>
      <c r="E9" s="322">
        <v>0.5</v>
      </c>
      <c r="F9" s="321">
        <v>105000</v>
      </c>
      <c r="G9" s="321">
        <f>F9*D9</f>
        <v>52500</v>
      </c>
    </row>
    <row r="10" spans="1:7" ht="34.5">
      <c r="A10" s="321">
        <v>7</v>
      </c>
      <c r="B10" s="124" t="s">
        <v>179</v>
      </c>
      <c r="C10" s="322">
        <v>5</v>
      </c>
      <c r="D10" s="322">
        <v>0.5</v>
      </c>
      <c r="E10" s="322">
        <v>2.5</v>
      </c>
      <c r="F10" s="321">
        <v>120000</v>
      </c>
      <c r="G10" s="321">
        <v>300000</v>
      </c>
    </row>
    <row r="11" spans="1:7" ht="34.5">
      <c r="A11" s="321">
        <v>8</v>
      </c>
      <c r="B11" s="124" t="s">
        <v>179</v>
      </c>
      <c r="C11" s="322">
        <v>19</v>
      </c>
      <c r="D11" s="322">
        <v>1</v>
      </c>
      <c r="E11" s="322">
        <v>19</v>
      </c>
      <c r="F11" s="321">
        <v>120000</v>
      </c>
      <c r="G11" s="323">
        <v>2280000</v>
      </c>
    </row>
    <row r="12" spans="1:7" ht="17.25">
      <c r="A12" s="321">
        <v>9</v>
      </c>
      <c r="B12" s="124" t="s">
        <v>18</v>
      </c>
      <c r="C12" s="322">
        <v>1</v>
      </c>
      <c r="D12" s="322">
        <v>1</v>
      </c>
      <c r="E12" s="322">
        <v>1</v>
      </c>
      <c r="F12" s="321">
        <v>105000</v>
      </c>
      <c r="G12" s="321">
        <f>F12*D12</f>
        <v>105000</v>
      </c>
    </row>
    <row r="13" spans="1:7" ht="34.5">
      <c r="A13" s="321">
        <v>10</v>
      </c>
      <c r="B13" s="124" t="s">
        <v>21</v>
      </c>
      <c r="C13" s="322">
        <v>2</v>
      </c>
      <c r="D13" s="322">
        <v>1</v>
      </c>
      <c r="E13" s="322">
        <v>2</v>
      </c>
      <c r="F13" s="321">
        <v>105000</v>
      </c>
      <c r="G13" s="321">
        <v>210000</v>
      </c>
    </row>
    <row r="14" spans="1:7" ht="34.5">
      <c r="A14" s="321">
        <v>11</v>
      </c>
      <c r="B14" s="124" t="s">
        <v>21</v>
      </c>
      <c r="C14" s="322">
        <v>1</v>
      </c>
      <c r="D14" s="322">
        <v>0.5</v>
      </c>
      <c r="E14" s="322">
        <v>0.5</v>
      </c>
      <c r="F14" s="321">
        <v>105000</v>
      </c>
      <c r="G14" s="321">
        <f>F14*D14</f>
        <v>52500</v>
      </c>
    </row>
    <row r="15" spans="1:7" ht="17.25">
      <c r="A15" s="321">
        <v>12</v>
      </c>
      <c r="B15" s="124" t="s">
        <v>180</v>
      </c>
      <c r="C15" s="322">
        <v>1</v>
      </c>
      <c r="D15" s="322">
        <v>1</v>
      </c>
      <c r="E15" s="322">
        <v>1</v>
      </c>
      <c r="F15" s="321">
        <v>105000</v>
      </c>
      <c r="G15" s="321">
        <f>F15*D15</f>
        <v>105000</v>
      </c>
    </row>
    <row r="16" spans="1:7" ht="17.25">
      <c r="A16" s="321"/>
      <c r="B16" s="124" t="s">
        <v>22</v>
      </c>
      <c r="C16" s="322">
        <v>35</v>
      </c>
      <c r="D16" s="322">
        <v>10.5</v>
      </c>
      <c r="E16" s="322">
        <v>31.5</v>
      </c>
      <c r="F16" s="321">
        <f>SUM(F4:F15)</f>
        <v>1415000</v>
      </c>
      <c r="G16" s="323">
        <f>SUM(G4:G15)</f>
        <v>3755000</v>
      </c>
    </row>
  </sheetData>
  <mergeCells count="2">
    <mergeCell ref="C1:G1"/>
    <mergeCell ref="B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10" workbookViewId="0">
      <selection activeCell="C2" sqref="C2:H2"/>
    </sheetView>
  </sheetViews>
  <sheetFormatPr defaultRowHeight="15"/>
  <cols>
    <col min="1" max="1" width="9.28515625" bestFit="1" customWidth="1"/>
    <col min="2" max="2" width="14.85546875" customWidth="1"/>
    <col min="3" max="7" width="9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60.75" customHeight="1">
      <c r="A2" s="46"/>
      <c r="B2" s="47"/>
      <c r="C2" s="327" t="s">
        <v>183</v>
      </c>
      <c r="D2" s="327"/>
      <c r="E2" s="327"/>
      <c r="F2" s="327"/>
      <c r="G2" s="327"/>
      <c r="H2" s="327"/>
    </row>
    <row r="3" spans="1:8" ht="50.25" customHeight="1" thickBot="1">
      <c r="A3" s="46"/>
      <c r="B3" s="328" t="s">
        <v>87</v>
      </c>
      <c r="C3" s="328"/>
      <c r="D3" s="328"/>
      <c r="E3" s="328"/>
      <c r="F3" s="328"/>
      <c r="G3" s="328"/>
      <c r="H3" s="328"/>
    </row>
    <row r="4" spans="1:8" ht="113.25" thickBot="1">
      <c r="A4" s="72" t="s">
        <v>1</v>
      </c>
      <c r="B4" s="73" t="s">
        <v>2</v>
      </c>
      <c r="C4" s="74" t="s">
        <v>3</v>
      </c>
      <c r="D4" s="74" t="s">
        <v>4</v>
      </c>
      <c r="E4" s="75" t="s">
        <v>5</v>
      </c>
      <c r="F4" s="52" t="s">
        <v>6</v>
      </c>
      <c r="G4" s="53" t="s">
        <v>7</v>
      </c>
      <c r="H4" s="76" t="s">
        <v>8</v>
      </c>
    </row>
    <row r="5" spans="1:8" ht="24.75" customHeight="1" thickBot="1">
      <c r="A5" s="77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4.25" customHeight="1" thickBot="1">
      <c r="A6" s="72" t="s">
        <v>1</v>
      </c>
      <c r="B6" s="73" t="s">
        <v>2</v>
      </c>
      <c r="C6" s="74" t="s">
        <v>3</v>
      </c>
      <c r="D6" s="74" t="s">
        <v>4</v>
      </c>
      <c r="E6" s="75" t="s">
        <v>5</v>
      </c>
      <c r="F6" s="52" t="s">
        <v>6</v>
      </c>
      <c r="G6" s="53" t="s">
        <v>7</v>
      </c>
      <c r="H6" s="76" t="s">
        <v>8</v>
      </c>
    </row>
    <row r="7" spans="1:8" s="8" customFormat="1" ht="24.75" customHeight="1">
      <c r="A7" s="77">
        <v>1</v>
      </c>
      <c r="B7" s="56">
        <v>2</v>
      </c>
      <c r="C7" s="56">
        <v>3</v>
      </c>
      <c r="D7" s="56">
        <v>4</v>
      </c>
      <c r="E7" s="56">
        <v>5</v>
      </c>
      <c r="F7" s="56">
        <v>6</v>
      </c>
      <c r="G7" s="56">
        <v>7</v>
      </c>
      <c r="H7" s="56">
        <v>8</v>
      </c>
    </row>
    <row r="8" spans="1:8" s="8" customFormat="1" ht="24.75" customHeight="1" thickBot="1">
      <c r="A8" s="78">
        <v>1</v>
      </c>
      <c r="B8" s="63" t="s">
        <v>9</v>
      </c>
      <c r="C8" s="79">
        <v>1</v>
      </c>
      <c r="D8" s="79">
        <v>1</v>
      </c>
      <c r="E8" s="80">
        <v>1</v>
      </c>
      <c r="F8" s="81">
        <v>140000</v>
      </c>
      <c r="G8" s="82">
        <f>D8*F8</f>
        <v>140000</v>
      </c>
      <c r="H8" s="83">
        <f t="shared" ref="H8:H19" si="0">G8*13</f>
        <v>1820000</v>
      </c>
    </row>
    <row r="9" spans="1:8" s="8" customFormat="1" ht="24.75" customHeight="1" thickBot="1">
      <c r="A9" s="78">
        <v>2</v>
      </c>
      <c r="B9" s="63" t="s">
        <v>10</v>
      </c>
      <c r="C9" s="55">
        <v>1</v>
      </c>
      <c r="D9" s="55">
        <v>0.25</v>
      </c>
      <c r="E9" s="84">
        <v>1</v>
      </c>
      <c r="F9" s="85">
        <v>120000</v>
      </c>
      <c r="G9" s="86">
        <f t="shared" ref="G9:G19" si="1">D9*F9</f>
        <v>30000</v>
      </c>
      <c r="H9" s="87">
        <f t="shared" si="0"/>
        <v>390000</v>
      </c>
    </row>
    <row r="10" spans="1:8" s="8" customFormat="1" ht="24.75" customHeight="1" thickBot="1">
      <c r="A10" s="78">
        <v>3</v>
      </c>
      <c r="B10" s="63" t="s">
        <v>11</v>
      </c>
      <c r="C10" s="55">
        <v>1</v>
      </c>
      <c r="D10" s="55">
        <v>0.5</v>
      </c>
      <c r="E10" s="84">
        <v>1</v>
      </c>
      <c r="F10" s="85">
        <v>110000</v>
      </c>
      <c r="G10" s="86">
        <f t="shared" si="1"/>
        <v>55000</v>
      </c>
      <c r="H10" s="87">
        <f t="shared" si="0"/>
        <v>715000</v>
      </c>
    </row>
    <row r="11" spans="1:8" s="8" customFormat="1" ht="24.75" customHeight="1" thickBot="1">
      <c r="A11" s="78">
        <v>4</v>
      </c>
      <c r="B11" s="63" t="s">
        <v>12</v>
      </c>
      <c r="C11" s="55">
        <v>1</v>
      </c>
      <c r="D11" s="55">
        <v>0.5</v>
      </c>
      <c r="E11" s="84">
        <v>1</v>
      </c>
      <c r="F11" s="85">
        <v>110000</v>
      </c>
      <c r="G11" s="86">
        <f t="shared" si="1"/>
        <v>55000</v>
      </c>
      <c r="H11" s="87">
        <f t="shared" si="0"/>
        <v>715000</v>
      </c>
    </row>
    <row r="12" spans="1:8" s="8" customFormat="1" ht="24.75" customHeight="1" thickBot="1">
      <c r="A12" s="78">
        <v>5</v>
      </c>
      <c r="B12" s="63" t="s">
        <v>14</v>
      </c>
      <c r="C12" s="55">
        <v>1</v>
      </c>
      <c r="D12" s="55">
        <v>1.1200000000000001</v>
      </c>
      <c r="E12" s="84">
        <v>1</v>
      </c>
      <c r="F12" s="85">
        <v>120000</v>
      </c>
      <c r="G12" s="86">
        <f t="shared" si="1"/>
        <v>134400</v>
      </c>
      <c r="H12" s="87">
        <f t="shared" si="0"/>
        <v>1747200</v>
      </c>
    </row>
    <row r="13" spans="1:8" s="8" customFormat="1" ht="24.75" customHeight="1" thickBot="1">
      <c r="A13" s="78">
        <v>6</v>
      </c>
      <c r="B13" s="63" t="s">
        <v>15</v>
      </c>
      <c r="C13" s="55">
        <v>1</v>
      </c>
      <c r="D13" s="55">
        <v>1</v>
      </c>
      <c r="E13" s="84">
        <v>1</v>
      </c>
      <c r="F13" s="85">
        <v>110000</v>
      </c>
      <c r="G13" s="86">
        <f t="shared" si="1"/>
        <v>110000</v>
      </c>
      <c r="H13" s="87">
        <f t="shared" si="0"/>
        <v>1430000</v>
      </c>
    </row>
    <row r="14" spans="1:8" s="8" customFormat="1" ht="24.75" customHeight="1" thickBot="1">
      <c r="A14" s="78">
        <v>7</v>
      </c>
      <c r="B14" s="63" t="s">
        <v>16</v>
      </c>
      <c r="C14" s="55">
        <v>1</v>
      </c>
      <c r="D14" s="55">
        <v>1</v>
      </c>
      <c r="E14" s="84">
        <v>1</v>
      </c>
      <c r="F14" s="85">
        <v>105000</v>
      </c>
      <c r="G14" s="86">
        <f t="shared" si="1"/>
        <v>105000</v>
      </c>
      <c r="H14" s="87">
        <f t="shared" si="0"/>
        <v>1365000</v>
      </c>
    </row>
    <row r="15" spans="1:8" s="8" customFormat="1" ht="24.75" customHeight="1" thickBot="1">
      <c r="A15" s="78">
        <v>8</v>
      </c>
      <c r="B15" s="58" t="s">
        <v>18</v>
      </c>
      <c r="C15" s="79">
        <v>1</v>
      </c>
      <c r="D15" s="79">
        <v>0.25</v>
      </c>
      <c r="E15" s="84">
        <v>1</v>
      </c>
      <c r="F15" s="85">
        <v>105000</v>
      </c>
      <c r="G15" s="86">
        <f t="shared" si="1"/>
        <v>26250</v>
      </c>
      <c r="H15" s="87">
        <f t="shared" si="0"/>
        <v>341250</v>
      </c>
    </row>
    <row r="16" spans="1:8" s="8" customFormat="1" ht="24.75" customHeight="1">
      <c r="A16" s="78">
        <v>9</v>
      </c>
      <c r="B16" s="63" t="s">
        <v>19</v>
      </c>
      <c r="C16" s="55">
        <v>1</v>
      </c>
      <c r="D16" s="55">
        <v>0.25</v>
      </c>
      <c r="E16" s="84">
        <v>1</v>
      </c>
      <c r="F16" s="85">
        <v>120000</v>
      </c>
      <c r="G16" s="86">
        <f t="shared" si="1"/>
        <v>30000</v>
      </c>
      <c r="H16" s="87">
        <f t="shared" si="0"/>
        <v>390000</v>
      </c>
    </row>
    <row r="17" spans="1:8" s="8" customFormat="1" ht="24.75" customHeight="1" thickBot="1">
      <c r="A17" s="62">
        <v>10</v>
      </c>
      <c r="B17" s="63" t="s">
        <v>20</v>
      </c>
      <c r="C17" s="56">
        <v>1</v>
      </c>
      <c r="D17" s="56">
        <v>0.25</v>
      </c>
      <c r="E17" s="56">
        <v>1</v>
      </c>
      <c r="F17" s="64">
        <v>120000</v>
      </c>
      <c r="G17" s="65">
        <f t="shared" si="1"/>
        <v>30000</v>
      </c>
      <c r="H17" s="87">
        <f t="shared" si="0"/>
        <v>390000</v>
      </c>
    </row>
    <row r="18" spans="1:8" s="8" customFormat="1" ht="24.75" customHeight="1" thickBot="1">
      <c r="A18" s="78">
        <v>11</v>
      </c>
      <c r="B18" s="63" t="s">
        <v>25</v>
      </c>
      <c r="C18" s="55">
        <v>1</v>
      </c>
      <c r="D18" s="55">
        <v>1</v>
      </c>
      <c r="E18" s="84">
        <v>1</v>
      </c>
      <c r="F18" s="85">
        <v>105000</v>
      </c>
      <c r="G18" s="86">
        <f t="shared" si="1"/>
        <v>105000</v>
      </c>
      <c r="H18" s="87">
        <f t="shared" si="0"/>
        <v>1365000</v>
      </c>
    </row>
    <row r="19" spans="1:8" s="8" customFormat="1" ht="24.75" customHeight="1">
      <c r="A19" s="78">
        <v>12</v>
      </c>
      <c r="B19" s="63" t="s">
        <v>21</v>
      </c>
      <c r="C19" s="78">
        <v>1</v>
      </c>
      <c r="D19" s="78">
        <v>0.5</v>
      </c>
      <c r="E19" s="84">
        <v>1</v>
      </c>
      <c r="F19" s="85">
        <v>105000</v>
      </c>
      <c r="G19" s="86">
        <f t="shared" si="1"/>
        <v>52500</v>
      </c>
      <c r="H19" s="87">
        <f t="shared" si="0"/>
        <v>682500</v>
      </c>
    </row>
    <row r="20" spans="1:8" s="8" customFormat="1" ht="24.75" customHeight="1" thickBot="1">
      <c r="A20" s="88"/>
      <c r="B20" s="89" t="s">
        <v>22</v>
      </c>
      <c r="C20" s="90">
        <f>SUM(C8:C19)</f>
        <v>12</v>
      </c>
      <c r="D20" s="90">
        <f>SUM(D8:D19)</f>
        <v>7.62</v>
      </c>
      <c r="E20" s="91"/>
      <c r="F20" s="92"/>
      <c r="G20" s="93">
        <f>SUM(G8:G19)</f>
        <v>873150</v>
      </c>
      <c r="H20" s="87">
        <f>SUM(H8:H19)</f>
        <v>11350950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workbookViewId="0">
      <selection activeCell="C1" sqref="C1:H1"/>
    </sheetView>
  </sheetViews>
  <sheetFormatPr defaultRowHeight="15"/>
  <cols>
    <col min="1" max="7" width="9.28515625" bestFit="1" customWidth="1"/>
    <col min="8" max="8" width="11.5703125" bestFit="1" customWidth="1"/>
  </cols>
  <sheetData>
    <row r="1" spans="1:8" ht="45" customHeight="1">
      <c r="A1" s="46"/>
      <c r="B1" s="47"/>
      <c r="C1" s="327" t="s">
        <v>184</v>
      </c>
      <c r="D1" s="327"/>
      <c r="E1" s="327"/>
      <c r="F1" s="327"/>
      <c r="G1" s="327"/>
      <c r="H1" s="327"/>
    </row>
    <row r="2" spans="1:8" ht="79.5" customHeight="1" thickBot="1">
      <c r="A2" s="46"/>
      <c r="B2" s="328" t="s">
        <v>88</v>
      </c>
      <c r="C2" s="328"/>
      <c r="D2" s="328"/>
      <c r="E2" s="328"/>
      <c r="F2" s="328"/>
      <c r="G2" s="328"/>
      <c r="H2" s="328"/>
    </row>
    <row r="3" spans="1:8" ht="113.25" thickBot="1">
      <c r="A3" s="72" t="s">
        <v>1</v>
      </c>
      <c r="B3" s="73" t="s">
        <v>2</v>
      </c>
      <c r="C3" s="74" t="s">
        <v>3</v>
      </c>
      <c r="D3" s="74" t="s">
        <v>4</v>
      </c>
      <c r="E3" s="75" t="s">
        <v>5</v>
      </c>
      <c r="F3" s="52" t="s">
        <v>6</v>
      </c>
      <c r="G3" s="53" t="s">
        <v>7</v>
      </c>
      <c r="H3" s="76" t="s">
        <v>8</v>
      </c>
    </row>
    <row r="4" spans="1:8" ht="24.75" customHeight="1" thickBot="1">
      <c r="A4" s="77">
        <v>1</v>
      </c>
      <c r="B4" s="56">
        <v>2</v>
      </c>
      <c r="C4" s="56">
        <v>3</v>
      </c>
      <c r="D4" s="56">
        <v>4</v>
      </c>
      <c r="E4" s="56">
        <v>5</v>
      </c>
      <c r="F4" s="56">
        <v>6</v>
      </c>
      <c r="G4" s="56">
        <v>7</v>
      </c>
      <c r="H4" s="56">
        <v>8</v>
      </c>
    </row>
    <row r="5" spans="1:8" s="8" customFormat="1" ht="78" customHeight="1" thickBot="1">
      <c r="A5" s="72" t="s">
        <v>1</v>
      </c>
      <c r="B5" s="73" t="s">
        <v>2</v>
      </c>
      <c r="C5" s="74" t="s">
        <v>3</v>
      </c>
      <c r="D5" s="74" t="s">
        <v>4</v>
      </c>
      <c r="E5" s="75" t="s">
        <v>5</v>
      </c>
      <c r="F5" s="52" t="s">
        <v>6</v>
      </c>
      <c r="G5" s="53" t="s">
        <v>7</v>
      </c>
      <c r="H5" s="76" t="s">
        <v>8</v>
      </c>
    </row>
    <row r="6" spans="1:8" s="8" customFormat="1" ht="24.75" customHeight="1">
      <c r="A6" s="77">
        <v>1</v>
      </c>
      <c r="B6" s="56">
        <v>2</v>
      </c>
      <c r="C6" s="56">
        <v>3</v>
      </c>
      <c r="D6" s="56">
        <v>4</v>
      </c>
      <c r="E6" s="56">
        <v>5</v>
      </c>
      <c r="F6" s="56">
        <v>6</v>
      </c>
      <c r="G6" s="56">
        <v>7</v>
      </c>
      <c r="H6" s="56">
        <v>8</v>
      </c>
    </row>
    <row r="7" spans="1:8" s="8" customFormat="1" ht="24.75" customHeight="1" thickBot="1">
      <c r="A7" s="78">
        <v>1</v>
      </c>
      <c r="B7" s="63" t="s">
        <v>9</v>
      </c>
      <c r="C7" s="79">
        <v>1</v>
      </c>
      <c r="D7" s="79">
        <v>1</v>
      </c>
      <c r="E7" s="80">
        <v>1</v>
      </c>
      <c r="F7" s="81">
        <v>140000</v>
      </c>
      <c r="G7" s="82">
        <f>D7*F7</f>
        <v>140000</v>
      </c>
      <c r="H7" s="83">
        <f t="shared" ref="H7:H18" si="0">G7*13</f>
        <v>1820000</v>
      </c>
    </row>
    <row r="8" spans="1:8" s="8" customFormat="1" ht="24.75" customHeight="1" thickBot="1">
      <c r="A8" s="78">
        <v>2</v>
      </c>
      <c r="B8" s="63" t="s">
        <v>10</v>
      </c>
      <c r="C8" s="55">
        <v>1</v>
      </c>
      <c r="D8" s="55">
        <v>0.25</v>
      </c>
      <c r="E8" s="84">
        <v>1</v>
      </c>
      <c r="F8" s="85">
        <v>120000</v>
      </c>
      <c r="G8" s="86">
        <f t="shared" ref="G8:G18" si="1">D8*F8</f>
        <v>30000</v>
      </c>
      <c r="H8" s="87">
        <f t="shared" si="0"/>
        <v>390000</v>
      </c>
    </row>
    <row r="9" spans="1:8" s="8" customFormat="1" ht="24.75" customHeight="1" thickBot="1">
      <c r="A9" s="78">
        <v>3</v>
      </c>
      <c r="B9" s="63" t="s">
        <v>11</v>
      </c>
      <c r="C9" s="55">
        <v>1</v>
      </c>
      <c r="D9" s="55">
        <v>0.5</v>
      </c>
      <c r="E9" s="84">
        <v>1</v>
      </c>
      <c r="F9" s="85">
        <v>110000</v>
      </c>
      <c r="G9" s="86">
        <f t="shared" si="1"/>
        <v>55000</v>
      </c>
      <c r="H9" s="87">
        <f t="shared" si="0"/>
        <v>715000</v>
      </c>
    </row>
    <row r="10" spans="1:8" s="8" customFormat="1" ht="24.75" customHeight="1" thickBot="1">
      <c r="A10" s="78">
        <v>4</v>
      </c>
      <c r="B10" s="63" t="s">
        <v>12</v>
      </c>
      <c r="C10" s="55">
        <v>1</v>
      </c>
      <c r="D10" s="55">
        <v>0.5</v>
      </c>
      <c r="E10" s="84">
        <v>1</v>
      </c>
      <c r="F10" s="85">
        <v>110000</v>
      </c>
      <c r="G10" s="86">
        <f t="shared" si="1"/>
        <v>55000</v>
      </c>
      <c r="H10" s="87">
        <f t="shared" si="0"/>
        <v>715000</v>
      </c>
    </row>
    <row r="11" spans="1:8" s="8" customFormat="1" ht="24.75" customHeight="1" thickBot="1">
      <c r="A11" s="78">
        <v>5</v>
      </c>
      <c r="B11" s="63" t="s">
        <v>14</v>
      </c>
      <c r="C11" s="55">
        <v>1</v>
      </c>
      <c r="D11" s="55">
        <v>1.1200000000000001</v>
      </c>
      <c r="E11" s="84">
        <v>1</v>
      </c>
      <c r="F11" s="85">
        <v>120000</v>
      </c>
      <c r="G11" s="86">
        <f t="shared" si="1"/>
        <v>134400</v>
      </c>
      <c r="H11" s="87">
        <f t="shared" si="0"/>
        <v>1747200</v>
      </c>
    </row>
    <row r="12" spans="1:8" s="8" customFormat="1" ht="24.75" customHeight="1" thickBot="1">
      <c r="A12" s="78">
        <v>6</v>
      </c>
      <c r="B12" s="63" t="s">
        <v>15</v>
      </c>
      <c r="C12" s="55">
        <v>1</v>
      </c>
      <c r="D12" s="55">
        <v>1</v>
      </c>
      <c r="E12" s="84">
        <v>1</v>
      </c>
      <c r="F12" s="85">
        <v>110000</v>
      </c>
      <c r="G12" s="86">
        <f t="shared" si="1"/>
        <v>110000</v>
      </c>
      <c r="H12" s="87">
        <f t="shared" si="0"/>
        <v>1430000</v>
      </c>
    </row>
    <row r="13" spans="1:8" s="8" customFormat="1" ht="24.75" customHeight="1" thickBot="1">
      <c r="A13" s="78">
        <v>7</v>
      </c>
      <c r="B13" s="63" t="s">
        <v>16</v>
      </c>
      <c r="C13" s="55">
        <v>1</v>
      </c>
      <c r="D13" s="55">
        <v>1</v>
      </c>
      <c r="E13" s="84">
        <v>1</v>
      </c>
      <c r="F13" s="85">
        <v>105000</v>
      </c>
      <c r="G13" s="86">
        <f t="shared" si="1"/>
        <v>105000</v>
      </c>
      <c r="H13" s="87">
        <f t="shared" si="0"/>
        <v>1365000</v>
      </c>
    </row>
    <row r="14" spans="1:8" s="8" customFormat="1" ht="24.75" customHeight="1" thickBot="1">
      <c r="A14" s="78">
        <v>8</v>
      </c>
      <c r="B14" s="58" t="s">
        <v>18</v>
      </c>
      <c r="C14" s="79">
        <v>1</v>
      </c>
      <c r="D14" s="79">
        <v>0.25</v>
      </c>
      <c r="E14" s="84">
        <v>1</v>
      </c>
      <c r="F14" s="85">
        <v>105000</v>
      </c>
      <c r="G14" s="86">
        <f t="shared" si="1"/>
        <v>26250</v>
      </c>
      <c r="H14" s="87">
        <f t="shared" si="0"/>
        <v>341250</v>
      </c>
    </row>
    <row r="15" spans="1:8" s="8" customFormat="1" ht="24.75" customHeight="1">
      <c r="A15" s="78">
        <v>9</v>
      </c>
      <c r="B15" s="63" t="s">
        <v>19</v>
      </c>
      <c r="C15" s="55">
        <v>1</v>
      </c>
      <c r="D15" s="55">
        <v>0.25</v>
      </c>
      <c r="E15" s="84">
        <v>1</v>
      </c>
      <c r="F15" s="85">
        <v>120000</v>
      </c>
      <c r="G15" s="86">
        <f t="shared" si="1"/>
        <v>30000</v>
      </c>
      <c r="H15" s="87">
        <f t="shared" si="0"/>
        <v>390000</v>
      </c>
    </row>
    <row r="16" spans="1:8" s="8" customFormat="1" ht="24.75" customHeight="1" thickBot="1">
      <c r="A16" s="62">
        <v>10</v>
      </c>
      <c r="B16" s="63" t="s">
        <v>20</v>
      </c>
      <c r="C16" s="56">
        <v>1</v>
      </c>
      <c r="D16" s="56">
        <v>0.25</v>
      </c>
      <c r="E16" s="56">
        <v>1</v>
      </c>
      <c r="F16" s="64">
        <v>120000</v>
      </c>
      <c r="G16" s="65">
        <f t="shared" si="1"/>
        <v>30000</v>
      </c>
      <c r="H16" s="87">
        <f t="shared" si="0"/>
        <v>390000</v>
      </c>
    </row>
    <row r="17" spans="1:8" s="8" customFormat="1" ht="24.75" customHeight="1" thickBot="1">
      <c r="A17" s="78">
        <v>11</v>
      </c>
      <c r="B17" s="63" t="s">
        <v>25</v>
      </c>
      <c r="C17" s="55">
        <v>1</v>
      </c>
      <c r="D17" s="55">
        <v>1</v>
      </c>
      <c r="E17" s="84">
        <v>1</v>
      </c>
      <c r="F17" s="85">
        <v>105000</v>
      </c>
      <c r="G17" s="86">
        <f t="shared" si="1"/>
        <v>105000</v>
      </c>
      <c r="H17" s="87">
        <f t="shared" si="0"/>
        <v>1365000</v>
      </c>
    </row>
    <row r="18" spans="1:8" s="8" customFormat="1" ht="24.75" customHeight="1">
      <c r="A18" s="78">
        <v>12</v>
      </c>
      <c r="B18" s="63" t="s">
        <v>21</v>
      </c>
      <c r="C18" s="78">
        <v>1</v>
      </c>
      <c r="D18" s="78">
        <v>0.5</v>
      </c>
      <c r="E18" s="84">
        <v>1</v>
      </c>
      <c r="F18" s="85">
        <v>105000</v>
      </c>
      <c r="G18" s="86">
        <f t="shared" si="1"/>
        <v>52500</v>
      </c>
      <c r="H18" s="87">
        <f t="shared" si="0"/>
        <v>682500</v>
      </c>
    </row>
    <row r="19" spans="1:8" s="8" customFormat="1" ht="24.75" customHeight="1" thickBot="1">
      <c r="A19" s="88"/>
      <c r="B19" s="89" t="s">
        <v>22</v>
      </c>
      <c r="C19" s="90">
        <f>SUM(C7:C18)</f>
        <v>12</v>
      </c>
      <c r="D19" s="90">
        <f>SUM(D7:D18)</f>
        <v>7.62</v>
      </c>
      <c r="E19" s="91"/>
      <c r="F19" s="92"/>
      <c r="G19" s="93">
        <f>SUM(G7:G18)</f>
        <v>873150</v>
      </c>
      <c r="H19" s="87">
        <f>SUM(H7:H18)</f>
        <v>11350950</v>
      </c>
    </row>
  </sheetData>
  <mergeCells count="2">
    <mergeCell ref="C1:H1"/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workbookViewId="0">
      <selection activeCell="E5" sqref="E5"/>
    </sheetView>
  </sheetViews>
  <sheetFormatPr defaultRowHeight="49.5" customHeight="1"/>
  <cols>
    <col min="1" max="1" width="6.140625" style="46" customWidth="1"/>
    <col min="2" max="2" width="31" style="47" customWidth="1"/>
    <col min="3" max="5" width="7.7109375" style="71" customWidth="1"/>
    <col min="6" max="7" width="10.7109375" style="71" customWidth="1"/>
    <col min="8" max="8" width="15.28515625" style="71" customWidth="1"/>
    <col min="9" max="256" width="9.140625" style="71"/>
    <col min="257" max="257" width="6.140625" style="71" customWidth="1"/>
    <col min="258" max="258" width="31" style="71" customWidth="1"/>
    <col min="259" max="261" width="7.7109375" style="71" customWidth="1"/>
    <col min="262" max="264" width="10.7109375" style="71" customWidth="1"/>
    <col min="265" max="512" width="9.140625" style="71"/>
    <col min="513" max="513" width="6.140625" style="71" customWidth="1"/>
    <col min="514" max="514" width="31" style="71" customWidth="1"/>
    <col min="515" max="517" width="7.7109375" style="71" customWidth="1"/>
    <col min="518" max="520" width="10.7109375" style="71" customWidth="1"/>
    <col min="521" max="768" width="9.140625" style="71"/>
    <col min="769" max="769" width="6.140625" style="71" customWidth="1"/>
    <col min="770" max="770" width="31" style="71" customWidth="1"/>
    <col min="771" max="773" width="7.7109375" style="71" customWidth="1"/>
    <col min="774" max="776" width="10.7109375" style="71" customWidth="1"/>
    <col min="777" max="1024" width="9.140625" style="71"/>
    <col min="1025" max="1025" width="6.140625" style="71" customWidth="1"/>
    <col min="1026" max="1026" width="31" style="71" customWidth="1"/>
    <col min="1027" max="1029" width="7.7109375" style="71" customWidth="1"/>
    <col min="1030" max="1032" width="10.7109375" style="71" customWidth="1"/>
    <col min="1033" max="1280" width="9.140625" style="71"/>
    <col min="1281" max="1281" width="6.140625" style="71" customWidth="1"/>
    <col min="1282" max="1282" width="31" style="71" customWidth="1"/>
    <col min="1283" max="1285" width="7.7109375" style="71" customWidth="1"/>
    <col min="1286" max="1288" width="10.7109375" style="71" customWidth="1"/>
    <col min="1289" max="1536" width="9.140625" style="71"/>
    <col min="1537" max="1537" width="6.140625" style="71" customWidth="1"/>
    <col min="1538" max="1538" width="31" style="71" customWidth="1"/>
    <col min="1539" max="1541" width="7.7109375" style="71" customWidth="1"/>
    <col min="1542" max="1544" width="10.7109375" style="71" customWidth="1"/>
    <col min="1545" max="1792" width="9.140625" style="71"/>
    <col min="1793" max="1793" width="6.140625" style="71" customWidth="1"/>
    <col min="1794" max="1794" width="31" style="71" customWidth="1"/>
    <col min="1795" max="1797" width="7.7109375" style="71" customWidth="1"/>
    <col min="1798" max="1800" width="10.7109375" style="71" customWidth="1"/>
    <col min="1801" max="2048" width="9.140625" style="71"/>
    <col min="2049" max="2049" width="6.140625" style="71" customWidth="1"/>
    <col min="2050" max="2050" width="31" style="71" customWidth="1"/>
    <col min="2051" max="2053" width="7.7109375" style="71" customWidth="1"/>
    <col min="2054" max="2056" width="10.7109375" style="71" customWidth="1"/>
    <col min="2057" max="2304" width="9.140625" style="71"/>
    <col min="2305" max="2305" width="6.140625" style="71" customWidth="1"/>
    <col min="2306" max="2306" width="31" style="71" customWidth="1"/>
    <col min="2307" max="2309" width="7.7109375" style="71" customWidth="1"/>
    <col min="2310" max="2312" width="10.7109375" style="71" customWidth="1"/>
    <col min="2313" max="2560" width="9.140625" style="71"/>
    <col min="2561" max="2561" width="6.140625" style="71" customWidth="1"/>
    <col min="2562" max="2562" width="31" style="71" customWidth="1"/>
    <col min="2563" max="2565" width="7.7109375" style="71" customWidth="1"/>
    <col min="2566" max="2568" width="10.7109375" style="71" customWidth="1"/>
    <col min="2569" max="2816" width="9.140625" style="71"/>
    <col min="2817" max="2817" width="6.140625" style="71" customWidth="1"/>
    <col min="2818" max="2818" width="31" style="71" customWidth="1"/>
    <col min="2819" max="2821" width="7.7109375" style="71" customWidth="1"/>
    <col min="2822" max="2824" width="10.7109375" style="71" customWidth="1"/>
    <col min="2825" max="3072" width="9.140625" style="71"/>
    <col min="3073" max="3073" width="6.140625" style="71" customWidth="1"/>
    <col min="3074" max="3074" width="31" style="71" customWidth="1"/>
    <col min="3075" max="3077" width="7.7109375" style="71" customWidth="1"/>
    <col min="3078" max="3080" width="10.7109375" style="71" customWidth="1"/>
    <col min="3081" max="3328" width="9.140625" style="71"/>
    <col min="3329" max="3329" width="6.140625" style="71" customWidth="1"/>
    <col min="3330" max="3330" width="31" style="71" customWidth="1"/>
    <col min="3331" max="3333" width="7.7109375" style="71" customWidth="1"/>
    <col min="3334" max="3336" width="10.7109375" style="71" customWidth="1"/>
    <col min="3337" max="3584" width="9.140625" style="71"/>
    <col min="3585" max="3585" width="6.140625" style="71" customWidth="1"/>
    <col min="3586" max="3586" width="31" style="71" customWidth="1"/>
    <col min="3587" max="3589" width="7.7109375" style="71" customWidth="1"/>
    <col min="3590" max="3592" width="10.7109375" style="71" customWidth="1"/>
    <col min="3593" max="3840" width="9.140625" style="71"/>
    <col min="3841" max="3841" width="6.140625" style="71" customWidth="1"/>
    <col min="3842" max="3842" width="31" style="71" customWidth="1"/>
    <col min="3843" max="3845" width="7.7109375" style="71" customWidth="1"/>
    <col min="3846" max="3848" width="10.7109375" style="71" customWidth="1"/>
    <col min="3849" max="4096" width="9.140625" style="71"/>
    <col min="4097" max="4097" width="6.140625" style="71" customWidth="1"/>
    <col min="4098" max="4098" width="31" style="71" customWidth="1"/>
    <col min="4099" max="4101" width="7.7109375" style="71" customWidth="1"/>
    <col min="4102" max="4104" width="10.7109375" style="71" customWidth="1"/>
    <col min="4105" max="4352" width="9.140625" style="71"/>
    <col min="4353" max="4353" width="6.140625" style="71" customWidth="1"/>
    <col min="4354" max="4354" width="31" style="71" customWidth="1"/>
    <col min="4355" max="4357" width="7.7109375" style="71" customWidth="1"/>
    <col min="4358" max="4360" width="10.7109375" style="71" customWidth="1"/>
    <col min="4361" max="4608" width="9.140625" style="71"/>
    <col min="4609" max="4609" width="6.140625" style="71" customWidth="1"/>
    <col min="4610" max="4610" width="31" style="71" customWidth="1"/>
    <col min="4611" max="4613" width="7.7109375" style="71" customWidth="1"/>
    <col min="4614" max="4616" width="10.7109375" style="71" customWidth="1"/>
    <col min="4617" max="4864" width="9.140625" style="71"/>
    <col min="4865" max="4865" width="6.140625" style="71" customWidth="1"/>
    <col min="4866" max="4866" width="31" style="71" customWidth="1"/>
    <col min="4867" max="4869" width="7.7109375" style="71" customWidth="1"/>
    <col min="4870" max="4872" width="10.7109375" style="71" customWidth="1"/>
    <col min="4873" max="5120" width="9.140625" style="71"/>
    <col min="5121" max="5121" width="6.140625" style="71" customWidth="1"/>
    <col min="5122" max="5122" width="31" style="71" customWidth="1"/>
    <col min="5123" max="5125" width="7.7109375" style="71" customWidth="1"/>
    <col min="5126" max="5128" width="10.7109375" style="71" customWidth="1"/>
    <col min="5129" max="5376" width="9.140625" style="71"/>
    <col min="5377" max="5377" width="6.140625" style="71" customWidth="1"/>
    <col min="5378" max="5378" width="31" style="71" customWidth="1"/>
    <col min="5379" max="5381" width="7.7109375" style="71" customWidth="1"/>
    <col min="5382" max="5384" width="10.7109375" style="71" customWidth="1"/>
    <col min="5385" max="5632" width="9.140625" style="71"/>
    <col min="5633" max="5633" width="6.140625" style="71" customWidth="1"/>
    <col min="5634" max="5634" width="31" style="71" customWidth="1"/>
    <col min="5635" max="5637" width="7.7109375" style="71" customWidth="1"/>
    <col min="5638" max="5640" width="10.7109375" style="71" customWidth="1"/>
    <col min="5641" max="5888" width="9.140625" style="71"/>
    <col min="5889" max="5889" width="6.140625" style="71" customWidth="1"/>
    <col min="5890" max="5890" width="31" style="71" customWidth="1"/>
    <col min="5891" max="5893" width="7.7109375" style="71" customWidth="1"/>
    <col min="5894" max="5896" width="10.7109375" style="71" customWidth="1"/>
    <col min="5897" max="6144" width="9.140625" style="71"/>
    <col min="6145" max="6145" width="6.140625" style="71" customWidth="1"/>
    <col min="6146" max="6146" width="31" style="71" customWidth="1"/>
    <col min="6147" max="6149" width="7.7109375" style="71" customWidth="1"/>
    <col min="6150" max="6152" width="10.7109375" style="71" customWidth="1"/>
    <col min="6153" max="6400" width="9.140625" style="71"/>
    <col min="6401" max="6401" width="6.140625" style="71" customWidth="1"/>
    <col min="6402" max="6402" width="31" style="71" customWidth="1"/>
    <col min="6403" max="6405" width="7.7109375" style="71" customWidth="1"/>
    <col min="6406" max="6408" width="10.7109375" style="71" customWidth="1"/>
    <col min="6409" max="6656" width="9.140625" style="71"/>
    <col min="6657" max="6657" width="6.140625" style="71" customWidth="1"/>
    <col min="6658" max="6658" width="31" style="71" customWidth="1"/>
    <col min="6659" max="6661" width="7.7109375" style="71" customWidth="1"/>
    <col min="6662" max="6664" width="10.7109375" style="71" customWidth="1"/>
    <col min="6665" max="6912" width="9.140625" style="71"/>
    <col min="6913" max="6913" width="6.140625" style="71" customWidth="1"/>
    <col min="6914" max="6914" width="31" style="71" customWidth="1"/>
    <col min="6915" max="6917" width="7.7109375" style="71" customWidth="1"/>
    <col min="6918" max="6920" width="10.7109375" style="71" customWidth="1"/>
    <col min="6921" max="7168" width="9.140625" style="71"/>
    <col min="7169" max="7169" width="6.140625" style="71" customWidth="1"/>
    <col min="7170" max="7170" width="31" style="71" customWidth="1"/>
    <col min="7171" max="7173" width="7.7109375" style="71" customWidth="1"/>
    <col min="7174" max="7176" width="10.7109375" style="71" customWidth="1"/>
    <col min="7177" max="7424" width="9.140625" style="71"/>
    <col min="7425" max="7425" width="6.140625" style="71" customWidth="1"/>
    <col min="7426" max="7426" width="31" style="71" customWidth="1"/>
    <col min="7427" max="7429" width="7.7109375" style="71" customWidth="1"/>
    <col min="7430" max="7432" width="10.7109375" style="71" customWidth="1"/>
    <col min="7433" max="7680" width="9.140625" style="71"/>
    <col min="7681" max="7681" width="6.140625" style="71" customWidth="1"/>
    <col min="7682" max="7682" width="31" style="71" customWidth="1"/>
    <col min="7683" max="7685" width="7.7109375" style="71" customWidth="1"/>
    <col min="7686" max="7688" width="10.7109375" style="71" customWidth="1"/>
    <col min="7689" max="7936" width="9.140625" style="71"/>
    <col min="7937" max="7937" width="6.140625" style="71" customWidth="1"/>
    <col min="7938" max="7938" width="31" style="71" customWidth="1"/>
    <col min="7939" max="7941" width="7.7109375" style="71" customWidth="1"/>
    <col min="7942" max="7944" width="10.7109375" style="71" customWidth="1"/>
    <col min="7945" max="8192" width="9.140625" style="71"/>
    <col min="8193" max="8193" width="6.140625" style="71" customWidth="1"/>
    <col min="8194" max="8194" width="31" style="71" customWidth="1"/>
    <col min="8195" max="8197" width="7.7109375" style="71" customWidth="1"/>
    <col min="8198" max="8200" width="10.7109375" style="71" customWidth="1"/>
    <col min="8201" max="8448" width="9.140625" style="71"/>
    <col min="8449" max="8449" width="6.140625" style="71" customWidth="1"/>
    <col min="8450" max="8450" width="31" style="71" customWidth="1"/>
    <col min="8451" max="8453" width="7.7109375" style="71" customWidth="1"/>
    <col min="8454" max="8456" width="10.7109375" style="71" customWidth="1"/>
    <col min="8457" max="8704" width="9.140625" style="71"/>
    <col min="8705" max="8705" width="6.140625" style="71" customWidth="1"/>
    <col min="8706" max="8706" width="31" style="71" customWidth="1"/>
    <col min="8707" max="8709" width="7.7109375" style="71" customWidth="1"/>
    <col min="8710" max="8712" width="10.7109375" style="71" customWidth="1"/>
    <col min="8713" max="8960" width="9.140625" style="71"/>
    <col min="8961" max="8961" width="6.140625" style="71" customWidth="1"/>
    <col min="8962" max="8962" width="31" style="71" customWidth="1"/>
    <col min="8963" max="8965" width="7.7109375" style="71" customWidth="1"/>
    <col min="8966" max="8968" width="10.7109375" style="71" customWidth="1"/>
    <col min="8969" max="9216" width="9.140625" style="71"/>
    <col min="9217" max="9217" width="6.140625" style="71" customWidth="1"/>
    <col min="9218" max="9218" width="31" style="71" customWidth="1"/>
    <col min="9219" max="9221" width="7.7109375" style="71" customWidth="1"/>
    <col min="9222" max="9224" width="10.7109375" style="71" customWidth="1"/>
    <col min="9225" max="9472" width="9.140625" style="71"/>
    <col min="9473" max="9473" width="6.140625" style="71" customWidth="1"/>
    <col min="9474" max="9474" width="31" style="71" customWidth="1"/>
    <col min="9475" max="9477" width="7.7109375" style="71" customWidth="1"/>
    <col min="9478" max="9480" width="10.7109375" style="71" customWidth="1"/>
    <col min="9481" max="9728" width="9.140625" style="71"/>
    <col min="9729" max="9729" width="6.140625" style="71" customWidth="1"/>
    <col min="9730" max="9730" width="31" style="71" customWidth="1"/>
    <col min="9731" max="9733" width="7.7109375" style="71" customWidth="1"/>
    <col min="9734" max="9736" width="10.7109375" style="71" customWidth="1"/>
    <col min="9737" max="9984" width="9.140625" style="71"/>
    <col min="9985" max="9985" width="6.140625" style="71" customWidth="1"/>
    <col min="9986" max="9986" width="31" style="71" customWidth="1"/>
    <col min="9987" max="9989" width="7.7109375" style="71" customWidth="1"/>
    <col min="9990" max="9992" width="10.7109375" style="71" customWidth="1"/>
    <col min="9993" max="10240" width="9.140625" style="71"/>
    <col min="10241" max="10241" width="6.140625" style="71" customWidth="1"/>
    <col min="10242" max="10242" width="31" style="71" customWidth="1"/>
    <col min="10243" max="10245" width="7.7109375" style="71" customWidth="1"/>
    <col min="10246" max="10248" width="10.7109375" style="71" customWidth="1"/>
    <col min="10249" max="10496" width="9.140625" style="71"/>
    <col min="10497" max="10497" width="6.140625" style="71" customWidth="1"/>
    <col min="10498" max="10498" width="31" style="71" customWidth="1"/>
    <col min="10499" max="10501" width="7.7109375" style="71" customWidth="1"/>
    <col min="10502" max="10504" width="10.7109375" style="71" customWidth="1"/>
    <col min="10505" max="10752" width="9.140625" style="71"/>
    <col min="10753" max="10753" width="6.140625" style="71" customWidth="1"/>
    <col min="10754" max="10754" width="31" style="71" customWidth="1"/>
    <col min="10755" max="10757" width="7.7109375" style="71" customWidth="1"/>
    <col min="10758" max="10760" width="10.7109375" style="71" customWidth="1"/>
    <col min="10761" max="11008" width="9.140625" style="71"/>
    <col min="11009" max="11009" width="6.140625" style="71" customWidth="1"/>
    <col min="11010" max="11010" width="31" style="71" customWidth="1"/>
    <col min="11011" max="11013" width="7.7109375" style="71" customWidth="1"/>
    <col min="11014" max="11016" width="10.7109375" style="71" customWidth="1"/>
    <col min="11017" max="11264" width="9.140625" style="71"/>
    <col min="11265" max="11265" width="6.140625" style="71" customWidth="1"/>
    <col min="11266" max="11266" width="31" style="71" customWidth="1"/>
    <col min="11267" max="11269" width="7.7109375" style="71" customWidth="1"/>
    <col min="11270" max="11272" width="10.7109375" style="71" customWidth="1"/>
    <col min="11273" max="11520" width="9.140625" style="71"/>
    <col min="11521" max="11521" width="6.140625" style="71" customWidth="1"/>
    <col min="11522" max="11522" width="31" style="71" customWidth="1"/>
    <col min="11523" max="11525" width="7.7109375" style="71" customWidth="1"/>
    <col min="11526" max="11528" width="10.7109375" style="71" customWidth="1"/>
    <col min="11529" max="11776" width="9.140625" style="71"/>
    <col min="11777" max="11777" width="6.140625" style="71" customWidth="1"/>
    <col min="11778" max="11778" width="31" style="71" customWidth="1"/>
    <col min="11779" max="11781" width="7.7109375" style="71" customWidth="1"/>
    <col min="11782" max="11784" width="10.7109375" style="71" customWidth="1"/>
    <col min="11785" max="12032" width="9.140625" style="71"/>
    <col min="12033" max="12033" width="6.140625" style="71" customWidth="1"/>
    <col min="12034" max="12034" width="31" style="71" customWidth="1"/>
    <col min="12035" max="12037" width="7.7109375" style="71" customWidth="1"/>
    <col min="12038" max="12040" width="10.7109375" style="71" customWidth="1"/>
    <col min="12041" max="12288" width="9.140625" style="71"/>
    <col min="12289" max="12289" width="6.140625" style="71" customWidth="1"/>
    <col min="12290" max="12290" width="31" style="71" customWidth="1"/>
    <col min="12291" max="12293" width="7.7109375" style="71" customWidth="1"/>
    <col min="12294" max="12296" width="10.7109375" style="71" customWidth="1"/>
    <col min="12297" max="12544" width="9.140625" style="71"/>
    <col min="12545" max="12545" width="6.140625" style="71" customWidth="1"/>
    <col min="12546" max="12546" width="31" style="71" customWidth="1"/>
    <col min="12547" max="12549" width="7.7109375" style="71" customWidth="1"/>
    <col min="12550" max="12552" width="10.7109375" style="71" customWidth="1"/>
    <col min="12553" max="12800" width="9.140625" style="71"/>
    <col min="12801" max="12801" width="6.140625" style="71" customWidth="1"/>
    <col min="12802" max="12802" width="31" style="71" customWidth="1"/>
    <col min="12803" max="12805" width="7.7109375" style="71" customWidth="1"/>
    <col min="12806" max="12808" width="10.7109375" style="71" customWidth="1"/>
    <col min="12809" max="13056" width="9.140625" style="71"/>
    <col min="13057" max="13057" width="6.140625" style="71" customWidth="1"/>
    <col min="13058" max="13058" width="31" style="71" customWidth="1"/>
    <col min="13059" max="13061" width="7.7109375" style="71" customWidth="1"/>
    <col min="13062" max="13064" width="10.7109375" style="71" customWidth="1"/>
    <col min="13065" max="13312" width="9.140625" style="71"/>
    <col min="13313" max="13313" width="6.140625" style="71" customWidth="1"/>
    <col min="13314" max="13314" width="31" style="71" customWidth="1"/>
    <col min="13315" max="13317" width="7.7109375" style="71" customWidth="1"/>
    <col min="13318" max="13320" width="10.7109375" style="71" customWidth="1"/>
    <col min="13321" max="13568" width="9.140625" style="71"/>
    <col min="13569" max="13569" width="6.140625" style="71" customWidth="1"/>
    <col min="13570" max="13570" width="31" style="71" customWidth="1"/>
    <col min="13571" max="13573" width="7.7109375" style="71" customWidth="1"/>
    <col min="13574" max="13576" width="10.7109375" style="71" customWidth="1"/>
    <col min="13577" max="13824" width="9.140625" style="71"/>
    <col min="13825" max="13825" width="6.140625" style="71" customWidth="1"/>
    <col min="13826" max="13826" width="31" style="71" customWidth="1"/>
    <col min="13827" max="13829" width="7.7109375" style="71" customWidth="1"/>
    <col min="13830" max="13832" width="10.7109375" style="71" customWidth="1"/>
    <col min="13833" max="14080" width="9.140625" style="71"/>
    <col min="14081" max="14081" width="6.140625" style="71" customWidth="1"/>
    <col min="14082" max="14082" width="31" style="71" customWidth="1"/>
    <col min="14083" max="14085" width="7.7109375" style="71" customWidth="1"/>
    <col min="14086" max="14088" width="10.7109375" style="71" customWidth="1"/>
    <col min="14089" max="14336" width="9.140625" style="71"/>
    <col min="14337" max="14337" width="6.140625" style="71" customWidth="1"/>
    <col min="14338" max="14338" width="31" style="71" customWidth="1"/>
    <col min="14339" max="14341" width="7.7109375" style="71" customWidth="1"/>
    <col min="14342" max="14344" width="10.7109375" style="71" customWidth="1"/>
    <col min="14345" max="14592" width="9.140625" style="71"/>
    <col min="14593" max="14593" width="6.140625" style="71" customWidth="1"/>
    <col min="14594" max="14594" width="31" style="71" customWidth="1"/>
    <col min="14595" max="14597" width="7.7109375" style="71" customWidth="1"/>
    <col min="14598" max="14600" width="10.7109375" style="71" customWidth="1"/>
    <col min="14601" max="14848" width="9.140625" style="71"/>
    <col min="14849" max="14849" width="6.140625" style="71" customWidth="1"/>
    <col min="14850" max="14850" width="31" style="71" customWidth="1"/>
    <col min="14851" max="14853" width="7.7109375" style="71" customWidth="1"/>
    <col min="14854" max="14856" width="10.7109375" style="71" customWidth="1"/>
    <col min="14857" max="15104" width="9.140625" style="71"/>
    <col min="15105" max="15105" width="6.140625" style="71" customWidth="1"/>
    <col min="15106" max="15106" width="31" style="71" customWidth="1"/>
    <col min="15107" max="15109" width="7.7109375" style="71" customWidth="1"/>
    <col min="15110" max="15112" width="10.7109375" style="71" customWidth="1"/>
    <col min="15113" max="15360" width="9.140625" style="71"/>
    <col min="15361" max="15361" width="6.140625" style="71" customWidth="1"/>
    <col min="15362" max="15362" width="31" style="71" customWidth="1"/>
    <col min="15363" max="15365" width="7.7109375" style="71" customWidth="1"/>
    <col min="15366" max="15368" width="10.7109375" style="71" customWidth="1"/>
    <col min="15369" max="15616" width="9.140625" style="71"/>
    <col min="15617" max="15617" width="6.140625" style="71" customWidth="1"/>
    <col min="15618" max="15618" width="31" style="71" customWidth="1"/>
    <col min="15619" max="15621" width="7.7109375" style="71" customWidth="1"/>
    <col min="15622" max="15624" width="10.7109375" style="71" customWidth="1"/>
    <col min="15625" max="15872" width="9.140625" style="71"/>
    <col min="15873" max="15873" width="6.140625" style="71" customWidth="1"/>
    <col min="15874" max="15874" width="31" style="71" customWidth="1"/>
    <col min="15875" max="15877" width="7.7109375" style="71" customWidth="1"/>
    <col min="15878" max="15880" width="10.7109375" style="71" customWidth="1"/>
    <col min="15881" max="16128" width="9.140625" style="71"/>
    <col min="16129" max="16129" width="6.140625" style="71" customWidth="1"/>
    <col min="16130" max="16130" width="31" style="71" customWidth="1"/>
    <col min="16131" max="16133" width="7.7109375" style="71" customWidth="1"/>
    <col min="16134" max="16136" width="10.7109375" style="71" customWidth="1"/>
    <col min="16137" max="16384" width="9.140625" style="71"/>
  </cols>
  <sheetData>
    <row r="1" spans="1:8" ht="49.5" customHeight="1">
      <c r="G1" s="326" t="s">
        <v>0</v>
      </c>
      <c r="H1" s="326"/>
    </row>
    <row r="2" spans="1:8" ht="49.5" customHeight="1">
      <c r="C2" s="327" t="s">
        <v>206</v>
      </c>
      <c r="D2" s="327"/>
      <c r="E2" s="327"/>
      <c r="F2" s="327"/>
      <c r="G2" s="327"/>
      <c r="H2" s="327"/>
    </row>
    <row r="3" spans="1:8" ht="49.5" customHeight="1" thickBot="1">
      <c r="B3" s="325" t="s">
        <v>203</v>
      </c>
      <c r="C3" s="325"/>
      <c r="D3" s="325"/>
      <c r="E3" s="325"/>
      <c r="F3" s="325"/>
      <c r="G3" s="325"/>
      <c r="H3" s="325"/>
    </row>
    <row r="4" spans="1:8" ht="79.5" customHeight="1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 s="95" customFormat="1" ht="49.5" customHeight="1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 t="shared" ref="H6:H17" si="0">G6*13</f>
        <v>1820000</v>
      </c>
    </row>
    <row r="7" spans="1:8" ht="49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1">D7*F7</f>
        <v>30000</v>
      </c>
      <c r="H7" s="64">
        <f t="shared" si="0"/>
        <v>390000</v>
      </c>
    </row>
    <row r="8" spans="1:8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1"/>
        <v>55000</v>
      </c>
      <c r="H8" s="64">
        <f t="shared" si="0"/>
        <v>715000</v>
      </c>
    </row>
    <row r="9" spans="1:8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1"/>
        <v>55000</v>
      </c>
      <c r="H9" s="64">
        <f t="shared" si="0"/>
        <v>715000</v>
      </c>
    </row>
    <row r="10" spans="1:8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 t="shared" si="1"/>
        <v>268800</v>
      </c>
      <c r="H10" s="64">
        <f t="shared" si="0"/>
        <v>3494400</v>
      </c>
    </row>
    <row r="11" spans="1:8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1"/>
        <v>220000</v>
      </c>
      <c r="H11" s="64">
        <f t="shared" si="0"/>
        <v>2860000</v>
      </c>
    </row>
    <row r="12" spans="1:8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1"/>
        <v>105000</v>
      </c>
      <c r="H12" s="64">
        <f t="shared" si="0"/>
        <v>1365000</v>
      </c>
    </row>
    <row r="13" spans="1:8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1"/>
        <v>52500</v>
      </c>
      <c r="H13" s="64">
        <f t="shared" si="0"/>
        <v>682500</v>
      </c>
    </row>
    <row r="14" spans="1:8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1"/>
        <v>60000</v>
      </c>
      <c r="H14" s="64">
        <f t="shared" si="0"/>
        <v>780000</v>
      </c>
    </row>
    <row r="15" spans="1:8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1"/>
        <v>30000</v>
      </c>
      <c r="H15" s="64">
        <f t="shared" si="0"/>
        <v>390000</v>
      </c>
    </row>
    <row r="16" spans="1:8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1"/>
        <v>105000</v>
      </c>
      <c r="H16" s="64">
        <f t="shared" si="0"/>
        <v>1365000</v>
      </c>
    </row>
    <row r="17" spans="1:8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1"/>
        <v>52500</v>
      </c>
      <c r="H17" s="64">
        <f t="shared" si="0"/>
        <v>682500</v>
      </c>
    </row>
    <row r="18" spans="1:8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  <row r="19" spans="1:8" ht="49.5" customHeight="1">
      <c r="C19" s="103"/>
      <c r="D19" s="103"/>
      <c r="E19" s="103"/>
      <c r="F19" s="46"/>
      <c r="G19" s="46"/>
    </row>
    <row r="21" spans="1:8" ht="49.5" customHeight="1">
      <c r="A21" s="330" t="s">
        <v>26</v>
      </c>
      <c r="B21" s="330"/>
      <c r="C21" s="330"/>
      <c r="D21" s="330"/>
      <c r="E21" s="330"/>
      <c r="F21" s="330"/>
      <c r="G21" s="330"/>
      <c r="H21" s="330"/>
    </row>
  </sheetData>
  <mergeCells count="4">
    <mergeCell ref="G1:H1"/>
    <mergeCell ref="C2:H2"/>
    <mergeCell ref="B3:H3"/>
    <mergeCell ref="A21:H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13" workbookViewId="0">
      <selection activeCell="B3" sqref="B3:H3"/>
    </sheetView>
  </sheetViews>
  <sheetFormatPr defaultRowHeight="15"/>
  <sheetData>
    <row r="1" spans="1:8" ht="15.75">
      <c r="A1" s="6"/>
      <c r="B1" s="7"/>
      <c r="C1" s="8"/>
      <c r="D1" s="8"/>
      <c r="E1" s="8"/>
      <c r="F1" s="8"/>
      <c r="G1" s="331" t="s">
        <v>0</v>
      </c>
      <c r="H1" s="331"/>
    </row>
    <row r="2" spans="1:8" ht="51" customHeight="1">
      <c r="A2" s="6"/>
      <c r="B2" s="7"/>
      <c r="C2" s="332" t="s">
        <v>185</v>
      </c>
      <c r="D2" s="332"/>
      <c r="E2" s="332"/>
      <c r="F2" s="332"/>
      <c r="G2" s="332"/>
      <c r="H2" s="332"/>
    </row>
    <row r="3" spans="1:8" ht="63" customHeight="1" thickBot="1">
      <c r="A3" s="6"/>
      <c r="B3" s="333" t="s">
        <v>204</v>
      </c>
      <c r="C3" s="333"/>
      <c r="D3" s="333"/>
      <c r="E3" s="333"/>
      <c r="F3" s="333"/>
      <c r="G3" s="333"/>
      <c r="H3" s="333"/>
    </row>
    <row r="4" spans="1:8" ht="116.25" thickBot="1">
      <c r="A4" s="9" t="s">
        <v>1</v>
      </c>
      <c r="B4" s="10" t="s">
        <v>2</v>
      </c>
      <c r="C4" s="23" t="s">
        <v>3</v>
      </c>
      <c r="D4" s="23" t="s">
        <v>4</v>
      </c>
      <c r="E4" s="24" t="s">
        <v>5</v>
      </c>
      <c r="F4" s="4" t="s">
        <v>6</v>
      </c>
      <c r="G4" s="5" t="s">
        <v>7</v>
      </c>
      <c r="H4" s="11" t="s">
        <v>8</v>
      </c>
    </row>
    <row r="5" spans="1:8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</row>
    <row r="6" spans="1:8" s="8" customFormat="1" ht="49.5" customHeight="1" thickBot="1">
      <c r="A6" s="25">
        <v>1</v>
      </c>
      <c r="B6" s="26" t="s">
        <v>9</v>
      </c>
      <c r="C6" s="27">
        <v>1</v>
      </c>
      <c r="D6" s="27">
        <v>1</v>
      </c>
      <c r="E6" s="28">
        <v>1</v>
      </c>
      <c r="F6" s="29">
        <v>140000</v>
      </c>
      <c r="G6" s="30">
        <f>D6*F6</f>
        <v>140000</v>
      </c>
      <c r="H6" s="25">
        <f t="shared" ref="H6:H17" si="0">G6*13</f>
        <v>1820000</v>
      </c>
    </row>
    <row r="7" spans="1:8" s="8" customFormat="1" ht="49.5" customHeight="1" thickBot="1">
      <c r="A7" s="16">
        <v>2</v>
      </c>
      <c r="B7" s="31" t="s">
        <v>10</v>
      </c>
      <c r="C7" s="12">
        <v>1</v>
      </c>
      <c r="D7" s="12">
        <v>0.25</v>
      </c>
      <c r="E7" s="32">
        <v>1</v>
      </c>
      <c r="F7" s="17">
        <v>120000</v>
      </c>
      <c r="G7" s="33">
        <f t="shared" ref="G7:G17" si="1">D7*F7</f>
        <v>30000</v>
      </c>
      <c r="H7" s="16">
        <f t="shared" si="0"/>
        <v>390000</v>
      </c>
    </row>
    <row r="8" spans="1:8" s="8" customFormat="1" ht="49.5" customHeight="1" thickBot="1">
      <c r="A8" s="16">
        <v>3</v>
      </c>
      <c r="B8" s="31" t="s">
        <v>11</v>
      </c>
      <c r="C8" s="12">
        <v>1</v>
      </c>
      <c r="D8" s="12">
        <v>0.5</v>
      </c>
      <c r="E8" s="32">
        <v>1</v>
      </c>
      <c r="F8" s="17">
        <v>110000</v>
      </c>
      <c r="G8" s="33">
        <f t="shared" si="1"/>
        <v>55000</v>
      </c>
      <c r="H8" s="16">
        <f t="shared" si="0"/>
        <v>715000</v>
      </c>
    </row>
    <row r="9" spans="1:8" s="8" customFormat="1" ht="49.5" customHeight="1" thickBot="1">
      <c r="A9" s="16">
        <v>4</v>
      </c>
      <c r="B9" s="31" t="s">
        <v>12</v>
      </c>
      <c r="C9" s="12">
        <v>1</v>
      </c>
      <c r="D9" s="12">
        <v>0.5</v>
      </c>
      <c r="E9" s="32">
        <v>1</v>
      </c>
      <c r="F9" s="17">
        <v>110000</v>
      </c>
      <c r="G9" s="33">
        <f t="shared" si="1"/>
        <v>55000</v>
      </c>
      <c r="H9" s="16">
        <f t="shared" si="0"/>
        <v>715000</v>
      </c>
    </row>
    <row r="10" spans="1:8" s="8" customFormat="1" ht="49.5" customHeight="1" thickBot="1">
      <c r="A10" s="16">
        <v>5</v>
      </c>
      <c r="B10" s="31" t="s">
        <v>14</v>
      </c>
      <c r="C10" s="12">
        <v>2</v>
      </c>
      <c r="D10" s="12">
        <v>2.2400000000000002</v>
      </c>
      <c r="E10" s="32">
        <v>1</v>
      </c>
      <c r="F10" s="17">
        <v>120000</v>
      </c>
      <c r="G10" s="33">
        <f t="shared" si="1"/>
        <v>268800</v>
      </c>
      <c r="H10" s="16">
        <f t="shared" si="0"/>
        <v>3494400</v>
      </c>
    </row>
    <row r="11" spans="1:8" s="8" customFormat="1" ht="49.5" customHeight="1" thickBot="1">
      <c r="A11" s="16">
        <v>6</v>
      </c>
      <c r="B11" s="31" t="s">
        <v>15</v>
      </c>
      <c r="C11" s="12">
        <v>2</v>
      </c>
      <c r="D11" s="12">
        <v>2</v>
      </c>
      <c r="E11" s="32">
        <v>1</v>
      </c>
      <c r="F11" s="17">
        <v>110000</v>
      </c>
      <c r="G11" s="33">
        <f t="shared" si="1"/>
        <v>220000</v>
      </c>
      <c r="H11" s="16">
        <f t="shared" si="0"/>
        <v>2860000</v>
      </c>
    </row>
    <row r="12" spans="1:8" s="8" customFormat="1" ht="49.5" customHeight="1" thickBot="1">
      <c r="A12" s="16">
        <v>7</v>
      </c>
      <c r="B12" s="31" t="s">
        <v>16</v>
      </c>
      <c r="C12" s="12">
        <v>1</v>
      </c>
      <c r="D12" s="12">
        <v>1</v>
      </c>
      <c r="E12" s="32">
        <v>1</v>
      </c>
      <c r="F12" s="17">
        <v>105000</v>
      </c>
      <c r="G12" s="33">
        <f t="shared" si="1"/>
        <v>105000</v>
      </c>
      <c r="H12" s="16">
        <f t="shared" si="0"/>
        <v>1365000</v>
      </c>
    </row>
    <row r="13" spans="1:8" s="8" customFormat="1" ht="49.5" customHeight="1" thickBot="1">
      <c r="A13" s="16">
        <v>8</v>
      </c>
      <c r="B13" s="31" t="s">
        <v>18</v>
      </c>
      <c r="C13" s="12">
        <v>1</v>
      </c>
      <c r="D13" s="12">
        <v>0.5</v>
      </c>
      <c r="E13" s="32">
        <v>1</v>
      </c>
      <c r="F13" s="17">
        <v>105000</v>
      </c>
      <c r="G13" s="33">
        <f t="shared" si="1"/>
        <v>52500</v>
      </c>
      <c r="H13" s="16">
        <f t="shared" si="0"/>
        <v>682500</v>
      </c>
    </row>
    <row r="14" spans="1:8" s="8" customFormat="1" ht="49.5" customHeight="1">
      <c r="A14" s="16">
        <v>9</v>
      </c>
      <c r="B14" s="31" t="s">
        <v>19</v>
      </c>
      <c r="C14" s="12">
        <v>1</v>
      </c>
      <c r="D14" s="12">
        <v>0.5</v>
      </c>
      <c r="E14" s="32">
        <v>1</v>
      </c>
      <c r="F14" s="17">
        <v>120000</v>
      </c>
      <c r="G14" s="33">
        <f t="shared" si="1"/>
        <v>60000</v>
      </c>
      <c r="H14" s="16">
        <f t="shared" si="0"/>
        <v>780000</v>
      </c>
    </row>
    <row r="15" spans="1:8" s="8" customFormat="1" ht="49.5" customHeight="1" thickBot="1">
      <c r="A15" s="15">
        <v>10</v>
      </c>
      <c r="B15" s="13" t="s">
        <v>20</v>
      </c>
      <c r="C15" s="12">
        <v>1</v>
      </c>
      <c r="D15" s="12">
        <v>0.25</v>
      </c>
      <c r="E15" s="12">
        <v>1</v>
      </c>
      <c r="F15" s="16">
        <v>120000</v>
      </c>
      <c r="G15" s="17">
        <f t="shared" si="1"/>
        <v>30000</v>
      </c>
      <c r="H15" s="16">
        <f t="shared" si="0"/>
        <v>390000</v>
      </c>
    </row>
    <row r="16" spans="1:8" s="8" customFormat="1" ht="49.5" customHeight="1" thickBot="1">
      <c r="A16" s="16">
        <v>11</v>
      </c>
      <c r="B16" s="31" t="s">
        <v>27</v>
      </c>
      <c r="C16" s="12">
        <v>1</v>
      </c>
      <c r="D16" s="12">
        <v>1</v>
      </c>
      <c r="E16" s="32">
        <v>1</v>
      </c>
      <c r="F16" s="17">
        <v>105000</v>
      </c>
      <c r="G16" s="33">
        <f t="shared" si="1"/>
        <v>105000</v>
      </c>
      <c r="H16" s="16">
        <f t="shared" si="0"/>
        <v>1365000</v>
      </c>
    </row>
    <row r="17" spans="1:8" s="8" customFormat="1" ht="49.5" customHeight="1">
      <c r="A17" s="16">
        <v>12</v>
      </c>
      <c r="B17" s="31" t="s">
        <v>21</v>
      </c>
      <c r="C17" s="16">
        <v>1</v>
      </c>
      <c r="D17" s="16">
        <v>0.5</v>
      </c>
      <c r="E17" s="32">
        <v>1</v>
      </c>
      <c r="F17" s="17">
        <v>105000</v>
      </c>
      <c r="G17" s="33">
        <f t="shared" si="1"/>
        <v>52500</v>
      </c>
      <c r="H17" s="16">
        <f t="shared" si="0"/>
        <v>682500</v>
      </c>
    </row>
    <row r="18" spans="1:8" s="8" customFormat="1" ht="49.5" customHeight="1" thickBot="1">
      <c r="A18" s="18"/>
      <c r="B18" s="34" t="s">
        <v>22</v>
      </c>
      <c r="C18" s="19">
        <f>SUM(C6:C17)</f>
        <v>14</v>
      </c>
      <c r="D18" s="19">
        <f>SUM(D6:D17)</f>
        <v>10.24</v>
      </c>
      <c r="E18" s="20"/>
      <c r="F18" s="21"/>
      <c r="G18" s="22">
        <f>SUM(G6:G17)</f>
        <v>1173800</v>
      </c>
      <c r="H18" s="14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H2"/>
    </sheetView>
  </sheetViews>
  <sheetFormatPr defaultRowHeight="15"/>
  <cols>
    <col min="1" max="1" width="9.28515625" bestFit="1" customWidth="1"/>
    <col min="2" max="2" width="15.28515625" customWidth="1"/>
    <col min="3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48.75" customHeight="1">
      <c r="A2" s="46"/>
      <c r="B2" s="47"/>
      <c r="C2" s="327" t="s">
        <v>186</v>
      </c>
      <c r="D2" s="327"/>
      <c r="E2" s="327"/>
      <c r="F2" s="327"/>
      <c r="G2" s="327"/>
      <c r="H2" s="327"/>
    </row>
    <row r="3" spans="1:8" ht="64.5" customHeight="1" thickBot="1">
      <c r="A3" s="46"/>
      <c r="B3" s="325" t="s">
        <v>89</v>
      </c>
      <c r="C3" s="325"/>
      <c r="D3" s="325"/>
      <c r="E3" s="325"/>
      <c r="F3" s="325"/>
      <c r="G3" s="325"/>
      <c r="H3" s="325"/>
    </row>
    <row r="4" spans="1:8" ht="113.25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>G6*13</f>
        <v>1820000</v>
      </c>
    </row>
    <row r="7" spans="1:8" s="8" customFormat="1" ht="49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0">D7*F7</f>
        <v>30000</v>
      </c>
      <c r="H7" s="64">
        <f>G7*13</f>
        <v>390000</v>
      </c>
    </row>
    <row r="8" spans="1:8" s="8" customFormat="1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0"/>
        <v>55000</v>
      </c>
      <c r="H8" s="64">
        <f>G8*13</f>
        <v>715000</v>
      </c>
    </row>
    <row r="9" spans="1:8" s="8" customFormat="1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0"/>
        <v>55000</v>
      </c>
      <c r="H9" s="64">
        <f>G9*13</f>
        <v>715000</v>
      </c>
    </row>
    <row r="10" spans="1:8" s="8" customFormat="1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>D10*F10</f>
        <v>268800</v>
      </c>
      <c r="H10" s="64">
        <f t="shared" ref="H10:H15" si="1">G10*13</f>
        <v>3494400</v>
      </c>
    </row>
    <row r="11" spans="1:8" s="8" customFormat="1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0"/>
        <v>220000</v>
      </c>
      <c r="H11" s="64">
        <f t="shared" si="1"/>
        <v>2860000</v>
      </c>
    </row>
    <row r="12" spans="1:8" s="8" customFormat="1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0"/>
        <v>105000</v>
      </c>
      <c r="H12" s="64">
        <f t="shared" si="1"/>
        <v>1365000</v>
      </c>
    </row>
    <row r="13" spans="1:8" s="8" customFormat="1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0"/>
        <v>52500</v>
      </c>
      <c r="H13" s="64">
        <f t="shared" si="1"/>
        <v>682500</v>
      </c>
    </row>
    <row r="14" spans="1:8" s="8" customFormat="1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0"/>
        <v>60000</v>
      </c>
      <c r="H14" s="64">
        <f t="shared" si="1"/>
        <v>780000</v>
      </c>
    </row>
    <row r="15" spans="1:8" s="8" customFormat="1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0"/>
        <v>30000</v>
      </c>
      <c r="H15" s="64">
        <f t="shared" si="1"/>
        <v>390000</v>
      </c>
    </row>
    <row r="16" spans="1:8" s="8" customFormat="1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0"/>
        <v>105000</v>
      </c>
      <c r="H16" s="64">
        <f>G16*13</f>
        <v>1365000</v>
      </c>
    </row>
    <row r="17" spans="1:8" s="8" customFormat="1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0"/>
        <v>52500</v>
      </c>
      <c r="H17" s="64">
        <f>G17*13</f>
        <v>682500</v>
      </c>
    </row>
    <row r="18" spans="1:8" s="8" customFormat="1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H2"/>
    </sheetView>
  </sheetViews>
  <sheetFormatPr defaultRowHeight="15"/>
  <cols>
    <col min="1" max="1" width="9.28515625" bestFit="1" customWidth="1"/>
    <col min="2" max="2" width="17.140625" customWidth="1"/>
    <col min="3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48.75" customHeight="1">
      <c r="A2" s="46"/>
      <c r="B2" s="47"/>
      <c r="C2" s="327" t="s">
        <v>187</v>
      </c>
      <c r="D2" s="327"/>
      <c r="E2" s="327"/>
      <c r="F2" s="327"/>
      <c r="G2" s="327"/>
      <c r="H2" s="327"/>
    </row>
    <row r="3" spans="1:8" ht="64.5" customHeight="1" thickBot="1">
      <c r="A3" s="46"/>
      <c r="B3" s="325" t="s">
        <v>90</v>
      </c>
      <c r="C3" s="325"/>
      <c r="D3" s="325"/>
      <c r="E3" s="325"/>
      <c r="F3" s="325"/>
      <c r="G3" s="325"/>
      <c r="H3" s="325"/>
    </row>
    <row r="4" spans="1:8" ht="113.25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>G6*13</f>
        <v>1820000</v>
      </c>
    </row>
    <row r="7" spans="1:8" s="8" customFormat="1" ht="58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0">D7*F7</f>
        <v>30000</v>
      </c>
      <c r="H7" s="64">
        <f>G7*13</f>
        <v>390000</v>
      </c>
    </row>
    <row r="8" spans="1:8" s="8" customFormat="1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0"/>
        <v>55000</v>
      </c>
      <c r="H8" s="64">
        <f>G8*13</f>
        <v>715000</v>
      </c>
    </row>
    <row r="9" spans="1:8" s="8" customFormat="1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0"/>
        <v>55000</v>
      </c>
      <c r="H9" s="64">
        <f>G9*13</f>
        <v>715000</v>
      </c>
    </row>
    <row r="10" spans="1:8" s="8" customFormat="1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>D10*F10</f>
        <v>268800</v>
      </c>
      <c r="H10" s="64">
        <f t="shared" ref="H10:H15" si="1">G10*13</f>
        <v>3494400</v>
      </c>
    </row>
    <row r="11" spans="1:8" s="8" customFormat="1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0"/>
        <v>220000</v>
      </c>
      <c r="H11" s="64">
        <f t="shared" si="1"/>
        <v>2860000</v>
      </c>
    </row>
    <row r="12" spans="1:8" s="8" customFormat="1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0"/>
        <v>105000</v>
      </c>
      <c r="H12" s="64">
        <f t="shared" si="1"/>
        <v>1365000</v>
      </c>
    </row>
    <row r="13" spans="1:8" s="8" customFormat="1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0"/>
        <v>52500</v>
      </c>
      <c r="H13" s="64">
        <f t="shared" si="1"/>
        <v>682500</v>
      </c>
    </row>
    <row r="14" spans="1:8" s="8" customFormat="1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0"/>
        <v>60000</v>
      </c>
      <c r="H14" s="64">
        <f t="shared" si="1"/>
        <v>780000</v>
      </c>
    </row>
    <row r="15" spans="1:8" s="8" customFormat="1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0"/>
        <v>30000</v>
      </c>
      <c r="H15" s="64">
        <f t="shared" si="1"/>
        <v>390000</v>
      </c>
    </row>
    <row r="16" spans="1:8" s="8" customFormat="1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0"/>
        <v>105000</v>
      </c>
      <c r="H16" s="64">
        <f>G16*13</f>
        <v>1365000</v>
      </c>
    </row>
    <row r="17" spans="1:8" s="8" customFormat="1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0"/>
        <v>52500</v>
      </c>
      <c r="H17" s="64">
        <f>G17*13</f>
        <v>682500</v>
      </c>
    </row>
    <row r="18" spans="1:8" s="8" customFormat="1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C2" sqref="C2:H2"/>
    </sheetView>
  </sheetViews>
  <sheetFormatPr defaultRowHeight="15"/>
  <cols>
    <col min="1" max="6" width="9.28515625" bestFit="1" customWidth="1"/>
    <col min="7" max="7" width="10.28515625" bestFit="1" customWidth="1"/>
    <col min="8" max="8" width="11.5703125" bestFit="1" customWidth="1"/>
  </cols>
  <sheetData>
    <row r="1" spans="1:8" ht="17.25">
      <c r="A1" s="46"/>
      <c r="B1" s="47"/>
      <c r="C1" s="71"/>
      <c r="D1" s="71"/>
      <c r="E1" s="71"/>
      <c r="F1" s="71"/>
      <c r="G1" s="326" t="s">
        <v>0</v>
      </c>
      <c r="H1" s="326"/>
    </row>
    <row r="2" spans="1:8" ht="47.25" customHeight="1">
      <c r="A2" s="46"/>
      <c r="B2" s="47"/>
      <c r="C2" s="327" t="s">
        <v>188</v>
      </c>
      <c r="D2" s="327"/>
      <c r="E2" s="327"/>
      <c r="F2" s="327"/>
      <c r="G2" s="327"/>
      <c r="H2" s="327"/>
    </row>
    <row r="3" spans="1:8" ht="61.5" customHeight="1" thickBot="1">
      <c r="A3" s="46"/>
      <c r="B3" s="325" t="s">
        <v>91</v>
      </c>
      <c r="C3" s="325"/>
      <c r="D3" s="325"/>
      <c r="E3" s="325"/>
      <c r="F3" s="325"/>
      <c r="G3" s="325"/>
      <c r="H3" s="325"/>
    </row>
    <row r="4" spans="1:8" ht="113.25" thickBot="1">
      <c r="A4" s="72" t="s">
        <v>1</v>
      </c>
      <c r="B4" s="73" t="s">
        <v>2</v>
      </c>
      <c r="C4" s="50" t="s">
        <v>3</v>
      </c>
      <c r="D4" s="50" t="s">
        <v>4</v>
      </c>
      <c r="E4" s="52" t="s">
        <v>5</v>
      </c>
      <c r="F4" s="52" t="s">
        <v>6</v>
      </c>
      <c r="G4" s="53" t="s">
        <v>7</v>
      </c>
      <c r="H4" s="76" t="s">
        <v>8</v>
      </c>
    </row>
    <row r="5" spans="1:8">
      <c r="A5" s="56">
        <v>1</v>
      </c>
      <c r="B5" s="56">
        <v>2</v>
      </c>
      <c r="C5" s="56">
        <v>3</v>
      </c>
      <c r="D5" s="56">
        <v>4</v>
      </c>
      <c r="E5" s="56">
        <v>5</v>
      </c>
      <c r="F5" s="56">
        <v>6</v>
      </c>
      <c r="G5" s="56">
        <v>7</v>
      </c>
      <c r="H5" s="56">
        <v>8</v>
      </c>
    </row>
    <row r="6" spans="1:8" s="8" customFormat="1" ht="49.5" customHeight="1" thickBot="1">
      <c r="A6" s="60">
        <v>1</v>
      </c>
      <c r="B6" s="96" t="s">
        <v>9</v>
      </c>
      <c r="C6" s="59">
        <v>1</v>
      </c>
      <c r="D6" s="59">
        <v>1</v>
      </c>
      <c r="E6" s="97">
        <v>1</v>
      </c>
      <c r="F6" s="61">
        <v>140000</v>
      </c>
      <c r="G6" s="98">
        <f>D6*F6</f>
        <v>140000</v>
      </c>
      <c r="H6" s="60">
        <f>G6*13</f>
        <v>1820000</v>
      </c>
    </row>
    <row r="7" spans="1:8" s="8" customFormat="1" ht="49.5" customHeight="1" thickBot="1">
      <c r="A7" s="64">
        <v>2</v>
      </c>
      <c r="B7" s="99" t="s">
        <v>10</v>
      </c>
      <c r="C7" s="56">
        <v>1</v>
      </c>
      <c r="D7" s="56">
        <v>0.25</v>
      </c>
      <c r="E7" s="100">
        <v>1</v>
      </c>
      <c r="F7" s="65">
        <v>120000</v>
      </c>
      <c r="G7" s="101">
        <f t="shared" ref="G7:G17" si="0">D7*F7</f>
        <v>30000</v>
      </c>
      <c r="H7" s="64">
        <f>G7*13</f>
        <v>390000</v>
      </c>
    </row>
    <row r="8" spans="1:8" s="8" customFormat="1" ht="49.5" customHeight="1" thickBot="1">
      <c r="A8" s="64">
        <v>3</v>
      </c>
      <c r="B8" s="99" t="s">
        <v>11</v>
      </c>
      <c r="C8" s="56">
        <v>1</v>
      </c>
      <c r="D8" s="56">
        <v>0.5</v>
      </c>
      <c r="E8" s="100">
        <v>1</v>
      </c>
      <c r="F8" s="65">
        <v>110000</v>
      </c>
      <c r="G8" s="101">
        <f t="shared" si="0"/>
        <v>55000</v>
      </c>
      <c r="H8" s="64">
        <f>G8*13</f>
        <v>715000</v>
      </c>
    </row>
    <row r="9" spans="1:8" s="8" customFormat="1" ht="49.5" customHeight="1" thickBot="1">
      <c r="A9" s="64">
        <v>4</v>
      </c>
      <c r="B9" s="99" t="s">
        <v>12</v>
      </c>
      <c r="C9" s="56">
        <v>1</v>
      </c>
      <c r="D9" s="56">
        <v>0.5</v>
      </c>
      <c r="E9" s="100">
        <v>1</v>
      </c>
      <c r="F9" s="65">
        <v>110000</v>
      </c>
      <c r="G9" s="101">
        <f t="shared" si="0"/>
        <v>55000</v>
      </c>
      <c r="H9" s="64">
        <f>G9*13</f>
        <v>715000</v>
      </c>
    </row>
    <row r="10" spans="1:8" s="8" customFormat="1" ht="49.5" customHeight="1" thickBot="1">
      <c r="A10" s="64">
        <v>5</v>
      </c>
      <c r="B10" s="99" t="s">
        <v>14</v>
      </c>
      <c r="C10" s="56">
        <v>2</v>
      </c>
      <c r="D10" s="56">
        <v>2.2400000000000002</v>
      </c>
      <c r="E10" s="100">
        <v>1</v>
      </c>
      <c r="F10" s="65">
        <v>120000</v>
      </c>
      <c r="G10" s="101">
        <f>D10*F10</f>
        <v>268800</v>
      </c>
      <c r="H10" s="64">
        <f t="shared" ref="H10:H15" si="1">G10*13</f>
        <v>3494400</v>
      </c>
    </row>
    <row r="11" spans="1:8" s="8" customFormat="1" ht="49.5" customHeight="1" thickBot="1">
      <c r="A11" s="64">
        <v>6</v>
      </c>
      <c r="B11" s="99" t="s">
        <v>15</v>
      </c>
      <c r="C11" s="56">
        <v>2</v>
      </c>
      <c r="D11" s="56">
        <v>2</v>
      </c>
      <c r="E11" s="100">
        <v>1</v>
      </c>
      <c r="F11" s="65">
        <v>110000</v>
      </c>
      <c r="G11" s="101">
        <f t="shared" si="0"/>
        <v>220000</v>
      </c>
      <c r="H11" s="64">
        <f t="shared" si="1"/>
        <v>2860000</v>
      </c>
    </row>
    <row r="12" spans="1:8" s="8" customFormat="1" ht="49.5" customHeight="1" thickBot="1">
      <c r="A12" s="64">
        <v>7</v>
      </c>
      <c r="B12" s="99" t="s">
        <v>16</v>
      </c>
      <c r="C12" s="56">
        <v>1</v>
      </c>
      <c r="D12" s="56">
        <v>1</v>
      </c>
      <c r="E12" s="100">
        <v>1</v>
      </c>
      <c r="F12" s="65">
        <v>105000</v>
      </c>
      <c r="G12" s="101">
        <f t="shared" si="0"/>
        <v>105000</v>
      </c>
      <c r="H12" s="64">
        <f t="shared" si="1"/>
        <v>1365000</v>
      </c>
    </row>
    <row r="13" spans="1:8" s="8" customFormat="1" ht="49.5" customHeight="1" thickBot="1">
      <c r="A13" s="64">
        <v>8</v>
      </c>
      <c r="B13" s="99" t="s">
        <v>18</v>
      </c>
      <c r="C13" s="56">
        <v>1</v>
      </c>
      <c r="D13" s="56">
        <v>0.5</v>
      </c>
      <c r="E13" s="100">
        <v>1</v>
      </c>
      <c r="F13" s="65">
        <v>105000</v>
      </c>
      <c r="G13" s="101">
        <f t="shared" si="0"/>
        <v>52500</v>
      </c>
      <c r="H13" s="64">
        <f t="shared" si="1"/>
        <v>682500</v>
      </c>
    </row>
    <row r="14" spans="1:8" s="8" customFormat="1" ht="49.5" customHeight="1">
      <c r="A14" s="64">
        <v>9</v>
      </c>
      <c r="B14" s="99" t="s">
        <v>19</v>
      </c>
      <c r="C14" s="56">
        <v>1</v>
      </c>
      <c r="D14" s="56">
        <v>0.5</v>
      </c>
      <c r="E14" s="100">
        <v>1</v>
      </c>
      <c r="F14" s="65">
        <v>120000</v>
      </c>
      <c r="G14" s="101">
        <f t="shared" si="0"/>
        <v>60000</v>
      </c>
      <c r="H14" s="64">
        <f t="shared" si="1"/>
        <v>780000</v>
      </c>
    </row>
    <row r="15" spans="1:8" s="8" customFormat="1" ht="49.5" customHeight="1" thickBot="1">
      <c r="A15" s="62">
        <v>10</v>
      </c>
      <c r="B15" s="63" t="s">
        <v>20</v>
      </c>
      <c r="C15" s="56">
        <v>1</v>
      </c>
      <c r="D15" s="56">
        <v>0.25</v>
      </c>
      <c r="E15" s="56">
        <v>1</v>
      </c>
      <c r="F15" s="64">
        <v>120000</v>
      </c>
      <c r="G15" s="65">
        <f t="shared" si="0"/>
        <v>30000</v>
      </c>
      <c r="H15" s="64">
        <f t="shared" si="1"/>
        <v>390000</v>
      </c>
    </row>
    <row r="16" spans="1:8" s="8" customFormat="1" ht="49.5" customHeight="1" thickBot="1">
      <c r="A16" s="64">
        <v>11</v>
      </c>
      <c r="B16" s="99" t="s">
        <v>27</v>
      </c>
      <c r="C16" s="56">
        <v>1</v>
      </c>
      <c r="D16" s="56">
        <v>1</v>
      </c>
      <c r="E16" s="100">
        <v>1</v>
      </c>
      <c r="F16" s="65">
        <v>105000</v>
      </c>
      <c r="G16" s="101">
        <f t="shared" si="0"/>
        <v>105000</v>
      </c>
      <c r="H16" s="64">
        <f>G16*13</f>
        <v>1365000</v>
      </c>
    </row>
    <row r="17" spans="1:8" s="8" customFormat="1" ht="49.5" customHeight="1">
      <c r="A17" s="64">
        <v>12</v>
      </c>
      <c r="B17" s="99" t="s">
        <v>21</v>
      </c>
      <c r="C17" s="64">
        <v>1</v>
      </c>
      <c r="D17" s="64">
        <v>0.5</v>
      </c>
      <c r="E17" s="100">
        <v>1</v>
      </c>
      <c r="F17" s="65">
        <v>105000</v>
      </c>
      <c r="G17" s="101">
        <f t="shared" si="0"/>
        <v>52500</v>
      </c>
      <c r="H17" s="64">
        <f>G17*13</f>
        <v>682500</v>
      </c>
    </row>
    <row r="18" spans="1:8" s="8" customFormat="1" ht="49.5" customHeight="1" thickBot="1">
      <c r="A18" s="88"/>
      <c r="B18" s="102" t="s">
        <v>22</v>
      </c>
      <c r="C18" s="90">
        <f>SUM(C6:C17)</f>
        <v>14</v>
      </c>
      <c r="D18" s="90">
        <f>SUM(D6:D17)</f>
        <v>10.24</v>
      </c>
      <c r="E18" s="91"/>
      <c r="F18" s="92"/>
      <c r="G18" s="93">
        <f>SUM(G6:G17)</f>
        <v>1173800</v>
      </c>
      <c r="H18" s="87">
        <f>SUM(H6:H17)</f>
        <v>15259400</v>
      </c>
    </row>
  </sheetData>
  <mergeCells count="3">
    <mergeCell ref="G1:H1"/>
    <mergeCell ref="C2:H2"/>
    <mergeCell ref="B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Ազատանի մանկ -6 խումբ</vt:lpstr>
      <vt:lpstr>Կամոյի մանկ-1 խումբ</vt:lpstr>
      <vt:lpstr>Այգաբացի մանկ-1 խումբ</vt:lpstr>
      <vt:lpstr>Ջաջուռի մանկ-1 խումբ</vt:lpstr>
      <vt:lpstr>Շուշան մանկ-2 խումբ</vt:lpstr>
      <vt:lpstr>Արևիկի մանկ-2 խումբ</vt:lpstr>
      <vt:lpstr>Մայիսյանի մանկ-2խումբ</vt:lpstr>
      <vt:lpstr>Մարմաշենի մանկ-2 խումբ</vt:lpstr>
      <vt:lpstr>Քեթիի մանկ-2 խումբ</vt:lpstr>
      <vt:lpstr>Հայկավանի մանկ.-2 խումբ</vt:lpstr>
      <vt:lpstr>Ոսկեհասկի մանկ-2 խումբ</vt:lpstr>
      <vt:lpstr>Բասենի մանկ-3 խումբ</vt:lpstr>
      <vt:lpstr>Հեքիաթ մանկ-4 խումբ</vt:lpstr>
      <vt:lpstr>Լեոյի անվան մանկ-4 խումբ</vt:lpstr>
      <vt:lpstr>Արևիկի երժշտական</vt:lpstr>
      <vt:lpstr>Վահրամաբերդի երաժշտական</vt:lpstr>
      <vt:lpstr>Մարմաշենի արվեստի դպրոց</vt:lpstr>
      <vt:lpstr>Ֆերմատա Արվեստի դպրոց</vt:lpstr>
      <vt:lpstr>Ազատանի մարզամշակութային</vt:lpstr>
      <vt:lpstr>Համայնքային գրադարան</vt:lpstr>
      <vt:lpstr>Ախուրյանի կոմունալ սպասարկում</vt:lpstr>
      <vt:lpstr>Մարմաշենի տեխնիկաների սպասարկու</vt:lpstr>
      <vt:lpstr>Ախուրյանի մարզադպրոց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Win 7</cp:lastModifiedBy>
  <cp:lastPrinted>2022-11-11T12:53:37Z</cp:lastPrinted>
  <dcterms:created xsi:type="dcterms:W3CDTF">2015-06-05T18:19:34Z</dcterms:created>
  <dcterms:modified xsi:type="dcterms:W3CDTF">2022-11-15T17:01:20Z</dcterms:modified>
</cp:coreProperties>
</file>