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565" activeTab="0"/>
  </bookViews>
  <sheets>
    <sheet name="Havelvac" sheetId="1" r:id="rId1"/>
  </sheets>
  <definedNames/>
  <calcPr fullCalcOnLoad="1"/>
</workbook>
</file>

<file path=xl/sharedStrings.xml><?xml version="1.0" encoding="utf-8"?>
<sst xmlns="http://schemas.openxmlformats.org/spreadsheetml/2006/main" count="95" uniqueCount="87">
  <si>
    <t>Փաստացի</t>
  </si>
  <si>
    <t>NN</t>
  </si>
  <si>
    <t>Եկամտատեսակները</t>
  </si>
  <si>
    <t>Հողի հարկ համայնքների վարչական տարածքներում գտնվող հողի համար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</si>
  <si>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</si>
  <si>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Բյուջետային ծախսերի գործառական դասակարգման բաժինների, խմբերի և դասերի անվանումները</t>
  </si>
  <si>
    <t>այդ թվում`</t>
  </si>
  <si>
    <t>որից`</t>
  </si>
  <si>
    <t>ՀՀ համայնքների պահուստային ֆոնդ</t>
  </si>
  <si>
    <t>Բյուջետային ծախսերի տնտեսագիտական դասակարգման հոդվածների</t>
  </si>
  <si>
    <t xml:space="preserve">այդ թվում` </t>
  </si>
  <si>
    <t>Հաշվարկային</t>
  </si>
  <si>
    <t>Կատարման %</t>
  </si>
  <si>
    <t xml:space="preserve">Համայնքի բյուջե վճարվող պետական տուրքեր  </t>
  </si>
  <si>
    <t xml:space="preserve"> Գույքահարկ փոխադրամիջոցների համար</t>
  </si>
  <si>
    <t>Գույքահարկ համայնքների վարչական տարածքներում գտնվող շենքերի և շինությունների համար</t>
  </si>
  <si>
    <t xml:space="preserve"> Տեղական տուրքեր </t>
  </si>
  <si>
    <t>Գույքի վարձակալությունից եկամուտներ</t>
  </si>
  <si>
    <t xml:space="preserve">Տեղական վճարներ  </t>
  </si>
  <si>
    <t xml:space="preserve"> Այլ եկամուտներ ,օրենքով և իրավական այլ ակտերով սահմանված` համայնքի բյուջեի մուտքագրման ենթակա այլ եկամուտներ</t>
  </si>
  <si>
    <t>Վարչական բյուջեի պահուստային ֆոնդից ֆոնդային բյուջե կատարվող հատկացումներից մուտքեր *</t>
  </si>
  <si>
    <r>
      <t>*</t>
    </r>
    <r>
      <rPr>
        <sz val="7"/>
        <color indexed="8"/>
        <rFont val="Sylfaen"/>
        <family val="1"/>
      </rPr>
      <t>Նշված տողի ցուցանիշները հանրագումարում ներառված չէ:</t>
    </r>
  </si>
  <si>
    <t>Հայաստանի Հանրապետության</t>
  </si>
  <si>
    <t>Շիրակի մարզի Ախուրյան համայնքի</t>
  </si>
  <si>
    <t xml:space="preserve">Հավելված  թիվ 1 </t>
  </si>
  <si>
    <r>
      <rPr>
        <b/>
        <sz val="10"/>
        <rFont val="Sylfaen"/>
        <family val="1"/>
      </rPr>
      <t>ԸՆԴԱՄԵՆԸ ԵԿԱՄՈՒՏՆԵՐ</t>
    </r>
    <r>
      <rPr>
        <sz val="10"/>
        <rFont val="Sylfaen"/>
        <family val="1"/>
      </rPr>
      <t xml:space="preserve">                                            այդ   թվում  </t>
    </r>
  </si>
  <si>
    <r>
      <t xml:space="preserve">             </t>
    </r>
    <r>
      <rPr>
        <b/>
        <sz val="10"/>
        <rFont val="Sylfaen"/>
        <family val="1"/>
      </rPr>
      <t xml:space="preserve">   ԾԱԽՍԵՐ</t>
    </r>
  </si>
  <si>
    <t>ԸՆԴԱՄԵՆԸ ԾԱԽՍԵՐ ՜ այդ թվում</t>
  </si>
  <si>
    <t>Ընդհանուր բնույթի հանրային ծառայություններ</t>
  </si>
  <si>
    <t>Տնտեսական հարաբերություններ</t>
  </si>
  <si>
    <t xml:space="preserve">Շրջակա միջավայրի պաշտպանություն </t>
  </si>
  <si>
    <t>Բնակարանային շինարարություն և կոմունալ ծառայություններ</t>
  </si>
  <si>
    <t>Հանգիստ մշակույթ և կրոն</t>
  </si>
  <si>
    <t>Կրթություն</t>
  </si>
  <si>
    <t>Սոցիալական պաշտպանություն</t>
  </si>
  <si>
    <t>Հիմնական բաժիններին չդասվող պահուստային ֆոնդեր</t>
  </si>
  <si>
    <t xml:space="preserve">Ա.   ԸՆԹԱՑԻԿ  ԾԱԽՍԵՐ՛                </t>
  </si>
  <si>
    <t xml:space="preserve"> ԸՆԴԱՄԵՆԸ    ԾԱԽՍԵՐ                               </t>
  </si>
  <si>
    <t>Աշխատողների աշխատավարձեր և հավելավճարներ</t>
  </si>
  <si>
    <t xml:space="preserve"> Էներգետիկ  ծառայություններ</t>
  </si>
  <si>
    <t xml:space="preserve"> Կոմունալ ծառայություններ</t>
  </si>
  <si>
    <t xml:space="preserve"> Կապի ծառայություններ</t>
  </si>
  <si>
    <t xml:space="preserve">Բ. ՈՉ ՖԻՆԱՆՍԱԿԱՆ ԱԿՏԻՎՆԵՐԻ ԳԾՈՎ ԾԱԽՍԵՐ                    </t>
  </si>
  <si>
    <t>Հողի իրացումից մուտքեր</t>
  </si>
  <si>
    <t>Չարտադրված ակտիվների իրացումից մուտքեր</t>
  </si>
  <si>
    <t>այդ թվում` համայնքի բյուջեի վարչական մասի պահուստային ֆոնդից ֆոնդային մաս կատարվող հատկացումներ *</t>
  </si>
  <si>
    <t xml:space="preserve"> Ներքին գործուղումներ</t>
  </si>
  <si>
    <t xml:space="preserve"> Համակարգչային ծառայություններ</t>
  </si>
  <si>
    <t xml:space="preserve"> Տեղակատվական ծառայություններ</t>
  </si>
  <si>
    <t xml:space="preserve"> Ներկայացուցչական ծախսեր</t>
  </si>
  <si>
    <t xml:space="preserve"> Ընդհանուր բնույթի այլ ծառայություններ</t>
  </si>
  <si>
    <t xml:space="preserve"> Մասնագիտական ծառայություններ</t>
  </si>
  <si>
    <t xml:space="preserve"> Մեքենաների և սարքավորումների ընթացիկ նորոգում և պահպանում</t>
  </si>
  <si>
    <t xml:space="preserve"> Գրասենյակային նյութեր և հագուստ</t>
  </si>
  <si>
    <t xml:space="preserve"> Տրանսպորտային նյութեր</t>
  </si>
  <si>
    <t xml:space="preserve"> Կենցաղային և հանրային սննդի նյութեր</t>
  </si>
  <si>
    <t xml:space="preserve"> Հատուկ նպատակային այլ նյութեր</t>
  </si>
  <si>
    <t xml:space="preserve"> Այլ կապիտալ դրամաշնորհներ                                </t>
  </si>
  <si>
    <t xml:space="preserve"> Հուղարկավորության նպաստներ բյուջեից</t>
  </si>
  <si>
    <t xml:space="preserve"> Այլ նպաստներ բյուջեից</t>
  </si>
  <si>
    <t xml:space="preserve"> Նվիրատվություններ այլ շահույթ չհետապնդող կազմակերպություններին</t>
  </si>
  <si>
    <t xml:space="preserve"> Այլ հարկեր</t>
  </si>
  <si>
    <t xml:space="preserve"> Պարտադիր վճարներ</t>
  </si>
  <si>
    <t xml:space="preserve"> Պահուստային միջոցներ</t>
  </si>
  <si>
    <t xml:space="preserve"> Շենքերի և շինությունների կառուցում</t>
  </si>
  <si>
    <t xml:space="preserve">  Շենքերի և շինությունների կապիտալ վերանորոգում</t>
  </si>
  <si>
    <t xml:space="preserve">  Վարչական սարքավորումներ</t>
  </si>
  <si>
    <t xml:space="preserve"> Այլ մեքենաներ և սարքավորումներ</t>
  </si>
  <si>
    <t xml:space="preserve"> Աճեցվող ակտիվներ</t>
  </si>
  <si>
    <t xml:space="preserve">  Նախագծահետազոտական ծախսեր</t>
  </si>
  <si>
    <t xml:space="preserve"> Պաշտոնական դրամաշնորհներ </t>
  </si>
  <si>
    <t>Պարգևատրումներ,դրամական խրախուսումներ և հատուկ վճարներ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</si>
  <si>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</si>
  <si>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</si>
  <si>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ԸՆԴԱՄԵՆԸ ՍԵՓԱԿԱՆ ԵԿԱՄՈՒՏՆԵՐ      որից</t>
  </si>
  <si>
    <t>Հիմնական միջոցներ, որից</t>
  </si>
  <si>
    <t>Այլ հիմնական միջոցների իրացումից մուտքեր</t>
  </si>
  <si>
    <t>Անշարժ  գույքի իրացումից մուտքեր</t>
  </si>
  <si>
    <t>Ոչ ֆինանսական ակտիվների իրացումից մուտքեր</t>
  </si>
  <si>
    <t>Հիմնական միջոցների իրացումից մուտքեր</t>
  </si>
  <si>
    <t>Համայնքի բյուջե մուտքագրվող անշարժ գույքի հարկ</t>
  </si>
  <si>
    <t xml:space="preserve"> Ընթացիկ ոչ պաշտոնական դրամաշնորհներ </t>
  </si>
  <si>
    <t xml:space="preserve"> Կապիտալ ոչ պաշտոնական դրամաշնորհներ   </t>
  </si>
  <si>
    <t xml:space="preserve">  Ընթացիկ դրամաշնորհներ պետական և համայնքների ոչ առևտրային կազմակերպություններին</t>
  </si>
  <si>
    <t xml:space="preserve"> Ընթացիկ դրամաշնորհներ պետական և համայնքների  առևտրային կազմակերպություններին</t>
  </si>
  <si>
    <t>ավագանու 15 ապրիլ 2021թվականի</t>
  </si>
  <si>
    <t>թիվ    26         որոշման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</si>
</sst>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0000"/>
    <numFmt numFmtId="179" formatCode="0.000000"/>
    <numFmt numFmtId="180" formatCode="0.00000"/>
    <numFmt numFmtId="181" formatCode="0.0000"/>
    <numFmt numFmtId="182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LatArm"/>
      <family val="2"/>
    </font>
    <font>
      <sz val="8"/>
      <name val="Arial LatArm"/>
      <family val="2"/>
    </font>
    <font>
      <b/>
      <sz val="11"/>
      <name val="Arial LatArm"/>
      <family val="2"/>
    </font>
    <font>
      <sz val="10"/>
      <name val="Arial LatArm"/>
      <family val="2"/>
    </font>
    <font>
      <sz val="9"/>
      <name val="Arial LatArm"/>
      <family val="2"/>
    </font>
    <font>
      <sz val="8"/>
      <name val="Sylfaen"/>
      <family val="1"/>
    </font>
    <font>
      <sz val="10"/>
      <name val="Sylfaen"/>
      <family val="1"/>
    </font>
    <font>
      <sz val="11"/>
      <name val="Sylfaen"/>
      <family val="1"/>
    </font>
    <font>
      <sz val="12"/>
      <name val="Sylfaen"/>
      <family val="1"/>
    </font>
    <font>
      <sz val="7"/>
      <color indexed="8"/>
      <name val="Sylfaen"/>
      <family val="1"/>
    </font>
    <font>
      <b/>
      <sz val="10"/>
      <name val="Sylfaen"/>
      <family val="1"/>
    </font>
    <font>
      <b/>
      <sz val="10"/>
      <name val="Arial Armeni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Sylfaen"/>
      <family val="1"/>
    </font>
    <font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Sylfaen"/>
      <family val="1"/>
    </font>
    <font>
      <sz val="7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hair">
        <color rgb="FFFFFFFF"/>
      </left>
      <right style="hair">
        <color rgb="FFFFFFFF"/>
      </right>
      <top style="hair">
        <color rgb="FFFFFFFF"/>
      </top>
      <bottom>
        <color indexed="63"/>
      </bottom>
    </border>
    <border>
      <left style="medium"/>
      <right style="medium"/>
      <top style="medium"/>
      <bottom style="medium"/>
    </border>
    <border>
      <left style="hair">
        <color rgb="FFFFFFFF"/>
      </left>
      <right style="hair">
        <color rgb="FFFFFFFF"/>
      </right>
      <top>
        <color indexed="63"/>
      </top>
      <bottom style="hair">
        <color rgb="FFFFFFF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>
        <color rgb="FF000000"/>
      </top>
      <bottom style="thin">
        <color rgb="FF000000"/>
      </bottom>
    </border>
    <border>
      <left>
        <color indexed="63"/>
      </left>
      <right style="medium"/>
      <top>
        <color indexed="63"/>
      </top>
      <bottom style="thin">
        <color rgb="FF000000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rgb="FF000000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hair">
        <color rgb="FFFFFFFF"/>
      </left>
      <right>
        <color indexed="63"/>
      </right>
      <top style="hair">
        <color rgb="FFFFFFFF"/>
      </top>
      <bottom>
        <color indexed="63"/>
      </bottom>
    </border>
    <border>
      <left>
        <color indexed="63"/>
      </left>
      <right>
        <color indexed="63"/>
      </right>
      <top style="hair">
        <color rgb="FFFFFFFF"/>
      </top>
      <bottom>
        <color indexed="63"/>
      </bottom>
    </border>
    <border>
      <left>
        <color indexed="63"/>
      </left>
      <right style="hair">
        <color rgb="FFFFFFFF"/>
      </right>
      <top style="hair">
        <color rgb="FFFFFFFF"/>
      </top>
      <bottom>
        <color indexed="63"/>
      </bottom>
    </border>
    <border>
      <left style="hair">
        <color rgb="FFFFFFFF"/>
      </left>
      <right>
        <color indexed="63"/>
      </right>
      <top>
        <color indexed="63"/>
      </top>
      <bottom style="hair">
        <color rgb="FFFFFFFF"/>
      </bottom>
    </border>
    <border>
      <left>
        <color indexed="63"/>
      </left>
      <right>
        <color indexed="63"/>
      </right>
      <top>
        <color indexed="63"/>
      </top>
      <bottom style="hair">
        <color rgb="FFFFFFFF"/>
      </bottom>
    </border>
    <border>
      <left>
        <color indexed="63"/>
      </left>
      <right style="hair">
        <color rgb="FFFFFFFF"/>
      </right>
      <top>
        <color indexed="63"/>
      </top>
      <bottom style="hair">
        <color rgb="FFFFFFFF"/>
      </bottom>
    </border>
    <border>
      <left style="hair">
        <color rgb="FFFFFFFF"/>
      </left>
      <right>
        <color indexed="63"/>
      </right>
      <top style="hair">
        <color rgb="FFFFFFFF"/>
      </top>
      <bottom style="hair">
        <color rgb="FFFFFFFF"/>
      </bottom>
    </border>
    <border>
      <left>
        <color indexed="63"/>
      </left>
      <right>
        <color indexed="63"/>
      </right>
      <top style="hair">
        <color rgb="FFFFFFFF"/>
      </top>
      <bottom style="hair">
        <color rgb="FFFFFFFF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1" applyNumberFormat="0" applyFont="0" applyFill="0" applyAlignment="0" applyProtection="0"/>
    <xf numFmtId="4" fontId="4" fillId="0" borderId="2" applyFill="0" applyProtection="0">
      <alignment horizontal="center" vertical="center"/>
    </xf>
    <xf numFmtId="0" fontId="5" fillId="0" borderId="2" applyNumberFormat="0" applyFill="0" applyProtection="0">
      <alignment horizontal="center" vertical="center"/>
    </xf>
    <xf numFmtId="4" fontId="3" fillId="0" borderId="3" applyFill="0" applyProtection="0">
      <alignment horizontal="center" vertical="center"/>
    </xf>
    <xf numFmtId="0" fontId="2" fillId="0" borderId="1" applyNumberFormat="0" applyFill="0" applyProtection="0">
      <alignment horizontal="center"/>
    </xf>
    <xf numFmtId="0" fontId="5" fillId="0" borderId="2" applyNumberFormat="0" applyFill="0" applyProtection="0">
      <alignment horizontal="left" vertical="center" wrapText="1"/>
    </xf>
    <xf numFmtId="0" fontId="5" fillId="0" borderId="3" applyNumberFormat="0" applyFill="0" applyProtection="0">
      <alignment horizontal="left" vertical="center" wrapText="1"/>
    </xf>
    <xf numFmtId="4" fontId="6" fillId="0" borderId="2" applyFill="0" applyProtection="0">
      <alignment horizontal="left" vertical="center"/>
    </xf>
    <xf numFmtId="4" fontId="3" fillId="0" borderId="3" applyFill="0" applyProtection="0">
      <alignment horizontal="right" vertical="center"/>
    </xf>
    <xf numFmtId="0" fontId="3" fillId="0" borderId="2" applyNumberFormat="0" applyFill="0" applyProtection="0">
      <alignment horizontal="right" vertical="center"/>
    </xf>
    <xf numFmtId="4" fontId="5" fillId="0" borderId="2" applyFill="0" applyProtection="0">
      <alignment horizontal="right" vertical="center"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4" applyNumberFormat="0" applyAlignment="0" applyProtection="0"/>
    <xf numFmtId="0" fontId="34" fillId="27" borderId="5" applyNumberFormat="0" applyAlignment="0" applyProtection="0"/>
    <xf numFmtId="0" fontId="35" fillId="27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28" borderId="10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11" applyNumberFormat="0" applyFont="0" applyAlignment="0" applyProtection="0"/>
    <xf numFmtId="9" fontId="0" fillId="0" borderId="0" applyFont="0" applyFill="0" applyBorder="0" applyAlignment="0" applyProtection="0"/>
    <xf numFmtId="0" fontId="45" fillId="0" borderId="12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48" fillId="0" borderId="1" xfId="33" applyFont="1" applyFill="1" applyBorder="1" applyAlignment="1">
      <alignment/>
    </xf>
    <xf numFmtId="0" fontId="48" fillId="0" borderId="13" xfId="33" applyFont="1" applyFill="1" applyBorder="1" applyAlignment="1">
      <alignment/>
    </xf>
    <xf numFmtId="0" fontId="48" fillId="0" borderId="14" xfId="33" applyFont="1" applyFill="1" applyBorder="1" applyAlignment="1">
      <alignment/>
    </xf>
    <xf numFmtId="0" fontId="49" fillId="0" borderId="0" xfId="0" applyFont="1" applyAlignment="1">
      <alignment vertical="center"/>
    </xf>
    <xf numFmtId="4" fontId="10" fillId="0" borderId="15" xfId="41" applyNumberFormat="1" applyFont="1" applyFill="1" applyBorder="1" applyAlignment="1">
      <alignment horizontal="center" vertical="center" wrapText="1"/>
    </xf>
    <xf numFmtId="4" fontId="10" fillId="0" borderId="15" xfId="41" applyNumberFormat="1" applyFont="1" applyFill="1" applyBorder="1" applyAlignment="1">
      <alignment horizontal="center" vertical="center"/>
    </xf>
    <xf numFmtId="0" fontId="48" fillId="0" borderId="16" xfId="33" applyFont="1" applyFill="1" applyBorder="1" applyAlignment="1">
      <alignment/>
    </xf>
    <xf numFmtId="4" fontId="10" fillId="0" borderId="17" xfId="36" applyNumberFormat="1" applyFont="1" applyFill="1" applyBorder="1" applyAlignment="1">
      <alignment horizontal="center" vertical="center"/>
    </xf>
    <xf numFmtId="0" fontId="10" fillId="0" borderId="18" xfId="35" applyFont="1" applyFill="1" applyBorder="1" applyAlignment="1">
      <alignment horizontal="center" vertical="center"/>
    </xf>
    <xf numFmtId="176" fontId="10" fillId="0" borderId="18" xfId="43" applyNumberFormat="1" applyFont="1" applyFill="1" applyBorder="1" applyAlignment="1">
      <alignment horizontal="center" vertical="center"/>
    </xf>
    <xf numFmtId="176" fontId="10" fillId="0" borderId="19" xfId="43" applyNumberFormat="1" applyFont="1" applyFill="1" applyBorder="1" applyAlignment="1">
      <alignment horizontal="center" vertical="center"/>
    </xf>
    <xf numFmtId="4" fontId="10" fillId="0" borderId="20" xfId="41" applyNumberFormat="1" applyFont="1" applyFill="1" applyBorder="1" applyAlignment="1">
      <alignment horizontal="center" vertical="center"/>
    </xf>
    <xf numFmtId="176" fontId="48" fillId="0" borderId="1" xfId="33" applyNumberFormat="1" applyFont="1" applyFill="1" applyBorder="1" applyAlignment="1">
      <alignment/>
    </xf>
    <xf numFmtId="0" fontId="8" fillId="0" borderId="21" xfId="39" applyFont="1" applyFill="1" applyBorder="1" applyAlignment="1">
      <alignment vertical="center" wrapText="1"/>
    </xf>
    <xf numFmtId="4" fontId="10" fillId="0" borderId="22" xfId="36" applyNumberFormat="1" applyFont="1" applyFill="1" applyBorder="1" applyAlignment="1">
      <alignment horizontal="center" vertical="center"/>
    </xf>
    <xf numFmtId="0" fontId="8" fillId="0" borderId="23" xfId="35" applyFont="1" applyFill="1" applyBorder="1" applyAlignment="1">
      <alignment horizontal="center" vertical="center"/>
    </xf>
    <xf numFmtId="176" fontId="8" fillId="0" borderId="0" xfId="43" applyNumberFormat="1" applyFont="1" applyFill="1" applyBorder="1" applyAlignment="1">
      <alignment horizontal="right" vertical="center"/>
    </xf>
    <xf numFmtId="4" fontId="8" fillId="0" borderId="0" xfId="43" applyNumberFormat="1" applyFont="1" applyFill="1" applyBorder="1" applyAlignment="1">
      <alignment horizontal="right" vertical="center"/>
    </xf>
    <xf numFmtId="4" fontId="10" fillId="0" borderId="20" xfId="41" applyNumberFormat="1" applyFont="1" applyFill="1" applyBorder="1" applyAlignment="1">
      <alignment horizontal="center" vertical="center" wrapText="1"/>
    </xf>
    <xf numFmtId="176" fontId="10" fillId="0" borderId="18" xfId="35" applyNumberFormat="1" applyFont="1" applyFill="1" applyBorder="1" applyAlignment="1">
      <alignment horizontal="center" vertical="center"/>
    </xf>
    <xf numFmtId="4" fontId="10" fillId="0" borderId="24" xfId="41" applyNumberFormat="1" applyFont="1" applyFill="1" applyBorder="1" applyAlignment="1">
      <alignment horizontal="center" vertical="center"/>
    </xf>
    <xf numFmtId="0" fontId="8" fillId="0" borderId="25" xfId="35" applyFont="1" applyFill="1" applyBorder="1" applyAlignment="1">
      <alignment horizontal="center" vertical="center"/>
    </xf>
    <xf numFmtId="0" fontId="8" fillId="0" borderId="19" xfId="35" applyFont="1" applyFill="1" applyBorder="1" applyAlignment="1">
      <alignment horizontal="center" vertical="center"/>
    </xf>
    <xf numFmtId="176" fontId="10" fillId="0" borderId="26" xfId="43" applyNumberFormat="1" applyFont="1" applyFill="1" applyBorder="1" applyAlignment="1">
      <alignment horizontal="center" vertical="center"/>
    </xf>
    <xf numFmtId="4" fontId="10" fillId="0" borderId="15" xfId="36" applyNumberFormat="1" applyFont="1" applyFill="1" applyBorder="1" applyAlignment="1">
      <alignment horizontal="center" vertical="center"/>
    </xf>
    <xf numFmtId="176" fontId="10" fillId="0" borderId="27" xfId="43" applyNumberFormat="1" applyFont="1" applyFill="1" applyBorder="1" applyAlignment="1">
      <alignment horizontal="center" vertical="center"/>
    </xf>
    <xf numFmtId="177" fontId="10" fillId="0" borderId="27" xfId="35" applyNumberFormat="1" applyFont="1" applyFill="1" applyBorder="1" applyAlignment="1">
      <alignment horizontal="center" vertical="center"/>
    </xf>
    <xf numFmtId="4" fontId="10" fillId="0" borderId="27" xfId="43" applyNumberFormat="1" applyFont="1" applyFill="1" applyBorder="1" applyAlignment="1">
      <alignment horizontal="center" vertical="center"/>
    </xf>
    <xf numFmtId="176" fontId="10" fillId="0" borderId="27" xfId="35" applyNumberFormat="1" applyFont="1" applyFill="1" applyBorder="1" applyAlignment="1">
      <alignment horizontal="center" vertical="center"/>
    </xf>
    <xf numFmtId="4" fontId="10" fillId="0" borderId="27" xfId="36" applyNumberFormat="1" applyFont="1" applyFill="1" applyBorder="1" applyAlignment="1">
      <alignment horizontal="center" vertical="center"/>
    </xf>
    <xf numFmtId="177" fontId="48" fillId="0" borderId="27" xfId="33" applyNumberFormat="1" applyFont="1" applyFill="1" applyBorder="1" applyAlignment="1">
      <alignment horizontal="center" vertical="center"/>
    </xf>
    <xf numFmtId="0" fontId="8" fillId="0" borderId="27" xfId="35" applyFont="1" applyFill="1" applyBorder="1" applyAlignment="1">
      <alignment horizontal="center" vertical="center"/>
    </xf>
    <xf numFmtId="4" fontId="10" fillId="0" borderId="28" xfId="43" applyNumberFormat="1" applyFont="1" applyFill="1" applyBorder="1" applyAlignment="1">
      <alignment horizontal="center" vertical="center"/>
    </xf>
    <xf numFmtId="0" fontId="12" fillId="0" borderId="29" xfId="38" applyFont="1" applyFill="1" applyBorder="1" applyAlignment="1">
      <alignment horizontal="left" vertical="center" wrapText="1"/>
    </xf>
    <xf numFmtId="0" fontId="8" fillId="0" borderId="30" xfId="38" applyFont="1" applyFill="1" applyBorder="1" applyAlignment="1">
      <alignment horizontal="left" vertical="center" wrapText="1"/>
    </xf>
    <xf numFmtId="4" fontId="10" fillId="0" borderId="30" xfId="41" applyNumberFormat="1" applyFont="1" applyFill="1" applyBorder="1" applyAlignment="1">
      <alignment vertical="center" wrapText="1"/>
    </xf>
    <xf numFmtId="0" fontId="12" fillId="0" borderId="30" xfId="38" applyFont="1" applyFill="1" applyBorder="1" applyAlignment="1">
      <alignment horizontal="left" vertical="center" wrapText="1"/>
    </xf>
    <xf numFmtId="0" fontId="8" fillId="0" borderId="15" xfId="35" applyFont="1" applyFill="1" applyBorder="1" applyAlignment="1">
      <alignment horizontal="center" vertical="center"/>
    </xf>
    <xf numFmtId="0" fontId="8" fillId="0" borderId="31" xfId="35" applyFont="1" applyFill="1" applyBorder="1" applyAlignment="1">
      <alignment horizontal="center" vertical="center"/>
    </xf>
    <xf numFmtId="0" fontId="48" fillId="0" borderId="27" xfId="33" applyFont="1" applyFill="1" applyBorder="1" applyAlignment="1">
      <alignment/>
    </xf>
    <xf numFmtId="0" fontId="8" fillId="0" borderId="28" xfId="35" applyFont="1" applyFill="1" applyBorder="1" applyAlignment="1">
      <alignment horizontal="center" vertical="center"/>
    </xf>
    <xf numFmtId="4" fontId="10" fillId="0" borderId="20" xfId="36" applyNumberFormat="1" applyFont="1" applyFill="1" applyBorder="1" applyAlignment="1">
      <alignment horizontal="center" vertical="center"/>
    </xf>
    <xf numFmtId="0" fontId="7" fillId="0" borderId="27" xfId="42" applyFont="1" applyFill="1" applyBorder="1" applyAlignment="1">
      <alignment horizontal="center"/>
    </xf>
    <xf numFmtId="0" fontId="9" fillId="0" borderId="27" xfId="35" applyFont="1" applyFill="1" applyBorder="1" applyAlignment="1">
      <alignment horizontal="center" vertical="center"/>
    </xf>
    <xf numFmtId="0" fontId="7" fillId="0" borderId="30" xfId="42" applyFont="1" applyFill="1" applyBorder="1" applyAlignment="1">
      <alignment horizontal="center"/>
    </xf>
    <xf numFmtId="0" fontId="9" fillId="0" borderId="30" xfId="38" applyFont="1" applyFill="1" applyBorder="1" applyAlignment="1">
      <alignment horizontal="left" vertical="center" wrapText="1"/>
    </xf>
    <xf numFmtId="0" fontId="49" fillId="0" borderId="30" xfId="0" applyFont="1" applyBorder="1" applyAlignment="1">
      <alignment vertical="center"/>
    </xf>
    <xf numFmtId="0" fontId="7" fillId="0" borderId="32" xfId="42" applyFont="1" applyFill="1" applyBorder="1" applyAlignment="1">
      <alignment horizontal="center"/>
    </xf>
    <xf numFmtId="176" fontId="8" fillId="0" borderId="27" xfId="43" applyNumberFormat="1" applyFont="1" applyFill="1" applyBorder="1" applyAlignment="1">
      <alignment horizontal="center" vertical="center"/>
    </xf>
    <xf numFmtId="176" fontId="9" fillId="0" borderId="27" xfId="43" applyNumberFormat="1" applyFont="1" applyFill="1" applyBorder="1" applyAlignment="1">
      <alignment horizontal="center" vertical="center"/>
    </xf>
    <xf numFmtId="176" fontId="8" fillId="0" borderId="28" xfId="43" applyNumberFormat="1" applyFont="1" applyFill="1" applyBorder="1" applyAlignment="1">
      <alignment horizontal="right" vertical="center"/>
    </xf>
    <xf numFmtId="176" fontId="9" fillId="0" borderId="30" xfId="43" applyNumberFormat="1" applyFont="1" applyFill="1" applyBorder="1" applyAlignment="1">
      <alignment horizontal="center" vertical="center"/>
    </xf>
    <xf numFmtId="176" fontId="8" fillId="0" borderId="30" xfId="43" applyNumberFormat="1" applyFont="1" applyFill="1" applyBorder="1" applyAlignment="1">
      <alignment horizontal="right" vertical="center"/>
    </xf>
    <xf numFmtId="176" fontId="8" fillId="0" borderId="32" xfId="43" applyNumberFormat="1" applyFont="1" applyFill="1" applyBorder="1" applyAlignment="1">
      <alignment horizontal="center" vertical="center"/>
    </xf>
    <xf numFmtId="4" fontId="9" fillId="0" borderId="27" xfId="43" applyNumberFormat="1" applyFont="1" applyFill="1" applyBorder="1" applyAlignment="1">
      <alignment horizontal="center" vertical="center"/>
    </xf>
    <xf numFmtId="4" fontId="8" fillId="0" borderId="28" xfId="43" applyNumberFormat="1" applyFont="1" applyFill="1" applyBorder="1" applyAlignment="1">
      <alignment horizontal="right" vertical="center"/>
    </xf>
    <xf numFmtId="0" fontId="7" fillId="0" borderId="15" xfId="42" applyFont="1" applyFill="1" applyBorder="1" applyAlignment="1">
      <alignment horizontal="center"/>
    </xf>
    <xf numFmtId="0" fontId="8" fillId="0" borderId="2" xfId="38" applyFont="1" applyFill="1" applyBorder="1" applyAlignment="1">
      <alignment horizontal="left" vertical="center" wrapText="1"/>
    </xf>
    <xf numFmtId="0" fontId="13" fillId="0" borderId="33" xfId="0" applyFont="1" applyBorder="1" applyAlignment="1">
      <alignment horizontal="center" vertical="center" wrapText="1"/>
    </xf>
    <xf numFmtId="0" fontId="8" fillId="0" borderId="34" xfId="35" applyFont="1" applyFill="1" applyBorder="1" applyAlignment="1">
      <alignment horizontal="center" vertical="center"/>
    </xf>
    <xf numFmtId="176" fontId="10" fillId="0" borderId="34" xfId="35" applyNumberFormat="1" applyFont="1" applyFill="1" applyBorder="1" applyAlignment="1">
      <alignment horizontal="center" vertical="center"/>
    </xf>
    <xf numFmtId="176" fontId="10" fillId="0" borderId="35" xfId="35" applyNumberFormat="1" applyFont="1" applyFill="1" applyBorder="1" applyAlignment="1">
      <alignment horizontal="center" vertical="center"/>
    </xf>
    <xf numFmtId="176" fontId="48" fillId="0" borderId="27" xfId="33" applyNumberFormat="1" applyFont="1" applyFill="1" applyBorder="1" applyAlignment="1">
      <alignment horizontal="center" vertical="center"/>
    </xf>
    <xf numFmtId="176" fontId="10" fillId="0" borderId="31" xfId="43" applyNumberFormat="1" applyFont="1" applyFill="1" applyBorder="1" applyAlignment="1">
      <alignment horizontal="center" vertical="center"/>
    </xf>
    <xf numFmtId="176" fontId="10" fillId="0" borderId="15" xfId="35" applyNumberFormat="1" applyFont="1" applyFill="1" applyBorder="1" applyAlignment="1">
      <alignment horizontal="center" vertical="center"/>
    </xf>
    <xf numFmtId="176" fontId="48" fillId="0" borderId="13" xfId="33" applyNumberFormat="1" applyFont="1" applyFill="1" applyBorder="1" applyAlignment="1">
      <alignment/>
    </xf>
    <xf numFmtId="0" fontId="9" fillId="0" borderId="2" xfId="38" applyFont="1" applyFill="1" applyBorder="1" applyAlignment="1">
      <alignment horizontal="left" vertical="center" wrapText="1"/>
    </xf>
    <xf numFmtId="0" fontId="8" fillId="0" borderId="36" xfId="38" applyFont="1" applyFill="1" applyBorder="1" applyAlignment="1">
      <alignment horizontal="left" vertical="center" wrapText="1"/>
    </xf>
    <xf numFmtId="176" fontId="9" fillId="0" borderId="34" xfId="43" applyNumberFormat="1" applyFont="1" applyFill="1" applyBorder="1" applyAlignment="1">
      <alignment horizontal="center" vertical="center"/>
    </xf>
    <xf numFmtId="176" fontId="9" fillId="0" borderId="37" xfId="43" applyNumberFormat="1" applyFont="1" applyFill="1" applyBorder="1" applyAlignment="1">
      <alignment horizontal="center" vertical="center"/>
    </xf>
    <xf numFmtId="176" fontId="8" fillId="0" borderId="20" xfId="43" applyNumberFormat="1" applyFont="1" applyFill="1" applyBorder="1" applyAlignment="1">
      <alignment horizontal="center" vertical="center"/>
    </xf>
    <xf numFmtId="0" fontId="9" fillId="0" borderId="29" xfId="38" applyFont="1" applyFill="1" applyBorder="1" applyAlignment="1">
      <alignment horizontal="left" vertical="center" wrapText="1"/>
    </xf>
    <xf numFmtId="176" fontId="9" fillId="0" borderId="31" xfId="43" applyNumberFormat="1" applyFont="1" applyFill="1" applyBorder="1" applyAlignment="1">
      <alignment horizontal="center" vertical="center"/>
    </xf>
    <xf numFmtId="176" fontId="9" fillId="0" borderId="29" xfId="43" applyNumberFormat="1" applyFont="1" applyFill="1" applyBorder="1" applyAlignment="1">
      <alignment horizontal="center" vertical="center"/>
    </xf>
    <xf numFmtId="176" fontId="8" fillId="0" borderId="31" xfId="43" applyNumberFormat="1" applyFont="1" applyFill="1" applyBorder="1" applyAlignment="1">
      <alignment horizontal="center" vertical="center"/>
    </xf>
    <xf numFmtId="176" fontId="9" fillId="0" borderId="38" xfId="43" applyNumberFormat="1" applyFont="1" applyFill="1" applyBorder="1" applyAlignment="1">
      <alignment horizontal="center" vertical="center"/>
    </xf>
    <xf numFmtId="176" fontId="8" fillId="0" borderId="38" xfId="43" applyNumberFormat="1" applyFont="1" applyFill="1" applyBorder="1" applyAlignment="1">
      <alignment horizontal="center" vertical="center"/>
    </xf>
    <xf numFmtId="0" fontId="48" fillId="0" borderId="39" xfId="0" applyFont="1" applyBorder="1" applyAlignment="1">
      <alignment horizontal="right"/>
    </xf>
    <xf numFmtId="0" fontId="48" fillId="0" borderId="40" xfId="0" applyFont="1" applyBorder="1" applyAlignment="1">
      <alignment horizontal="right"/>
    </xf>
    <xf numFmtId="0" fontId="48" fillId="0" borderId="41" xfId="0" applyFont="1" applyBorder="1" applyAlignment="1">
      <alignment horizontal="right"/>
    </xf>
    <xf numFmtId="0" fontId="48" fillId="0" borderId="42" xfId="0" applyFont="1" applyBorder="1" applyAlignment="1">
      <alignment horizontal="right"/>
    </xf>
    <xf numFmtId="0" fontId="48" fillId="0" borderId="43" xfId="0" applyFont="1" applyBorder="1" applyAlignment="1">
      <alignment horizontal="right"/>
    </xf>
    <xf numFmtId="0" fontId="48" fillId="0" borderId="44" xfId="0" applyFont="1" applyBorder="1" applyAlignment="1">
      <alignment horizontal="right"/>
    </xf>
    <xf numFmtId="0" fontId="48" fillId="0" borderId="45" xfId="33" applyFont="1" applyFill="1" applyBorder="1" applyAlignment="1">
      <alignment horizontal="right"/>
    </xf>
    <xf numFmtId="0" fontId="48" fillId="0" borderId="46" xfId="33" applyFont="1" applyFill="1" applyBorder="1" applyAlignment="1">
      <alignment horizontal="right"/>
    </xf>
    <xf numFmtId="0" fontId="48" fillId="0" borderId="13" xfId="33" applyFont="1" applyFill="1" applyBorder="1" applyAlignment="1">
      <alignment horizontal="right"/>
    </xf>
    <xf numFmtId="0" fontId="8" fillId="0" borderId="23" xfId="35" applyFont="1" applyFill="1" applyBorder="1" applyAlignment="1">
      <alignment horizontal="left" vertical="center"/>
    </xf>
    <xf numFmtId="0" fontId="8" fillId="0" borderId="0" xfId="35" applyFont="1" applyFill="1" applyBorder="1" applyAlignment="1">
      <alignment horizontal="left" vertical="center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ckgrnd_900" xfId="33"/>
    <cellStyle name="cntr_arm10_BldBord_900" xfId="34"/>
    <cellStyle name="cntr_arm10_Bord_900" xfId="35"/>
    <cellStyle name="cntr_arm10_BordGrey_900" xfId="36"/>
    <cellStyle name="cntrBtm_arm10bld_900" xfId="37"/>
    <cellStyle name="left_arm10_BordWW_900" xfId="38"/>
    <cellStyle name="left_arm10_GrBordWW_900" xfId="39"/>
    <cellStyle name="Lft_arm10_Brd_900" xfId="40"/>
    <cellStyle name="rgt_arm10_BordGrey_900" xfId="41"/>
    <cellStyle name="rgt_arm14_bld_900" xfId="42"/>
    <cellStyle name="rgt_arm14_Money_900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tabSelected="1" zoomScaleSheetLayoutView="100" zoomScalePageLayoutView="0" workbookViewId="0" topLeftCell="A1">
      <selection activeCell="F7" sqref="F7"/>
    </sheetView>
  </sheetViews>
  <sheetFormatPr defaultColWidth="9.140625" defaultRowHeight="12.75" customHeight="1"/>
  <cols>
    <col min="1" max="1" width="5.421875" style="1" customWidth="1"/>
    <col min="2" max="2" width="43.421875" style="1" customWidth="1"/>
    <col min="3" max="3" width="13.7109375" style="1" customWidth="1"/>
    <col min="4" max="4" width="13.57421875" style="1" customWidth="1"/>
    <col min="5" max="5" width="9.57421875" style="1" customWidth="1"/>
    <col min="6" max="6" width="19.00390625" style="1" customWidth="1"/>
    <col min="7" max="16384" width="9.140625" style="1" customWidth="1"/>
  </cols>
  <sheetData>
    <row r="1" spans="1:5" ht="15" customHeight="1">
      <c r="A1" s="78" t="s">
        <v>24</v>
      </c>
      <c r="B1" s="79"/>
      <c r="C1" s="79"/>
      <c r="D1" s="79"/>
      <c r="E1" s="80"/>
    </row>
    <row r="2" spans="1:5" ht="15" customHeight="1">
      <c r="A2" s="81"/>
      <c r="B2" s="82"/>
      <c r="C2" s="82"/>
      <c r="D2" s="82"/>
      <c r="E2" s="83"/>
    </row>
    <row r="3" spans="1:5" ht="15">
      <c r="A3" s="84" t="s">
        <v>22</v>
      </c>
      <c r="B3" s="85"/>
      <c r="C3" s="85"/>
      <c r="D3" s="85"/>
      <c r="E3" s="86"/>
    </row>
    <row r="4" spans="1:5" ht="15">
      <c r="A4" s="84" t="s">
        <v>23</v>
      </c>
      <c r="B4" s="85"/>
      <c r="C4" s="85"/>
      <c r="D4" s="85"/>
      <c r="E4" s="86"/>
    </row>
    <row r="5" spans="1:5" ht="15">
      <c r="A5" s="84" t="s">
        <v>85</v>
      </c>
      <c r="B5" s="85"/>
      <c r="C5" s="85"/>
      <c r="D5" s="85"/>
      <c r="E5" s="86"/>
    </row>
    <row r="6" spans="1:5" ht="12.75" customHeight="1">
      <c r="A6" s="84" t="s">
        <v>86</v>
      </c>
      <c r="B6" s="85"/>
      <c r="C6" s="85"/>
      <c r="D6" s="85"/>
      <c r="E6" s="86"/>
    </row>
    <row r="7" spans="1:5" ht="12.75" customHeight="1" thickBot="1">
      <c r="A7" s="3"/>
      <c r="B7" s="3"/>
      <c r="C7" s="3"/>
      <c r="D7" s="3"/>
      <c r="E7" s="3"/>
    </row>
    <row r="8" spans="1:6" ht="45.75" customHeight="1" thickBot="1">
      <c r="A8" s="42" t="s">
        <v>1</v>
      </c>
      <c r="B8" s="15" t="s">
        <v>2</v>
      </c>
      <c r="C8" s="8" t="s">
        <v>11</v>
      </c>
      <c r="D8" s="12" t="s">
        <v>0</v>
      </c>
      <c r="E8" s="19" t="s">
        <v>12</v>
      </c>
      <c r="F8" s="2"/>
    </row>
    <row r="9" spans="1:6" ht="15" customHeight="1" thickBot="1">
      <c r="A9" s="43">
        <v>1</v>
      </c>
      <c r="B9" s="45">
        <v>2</v>
      </c>
      <c r="C9" s="48">
        <v>3</v>
      </c>
      <c r="D9" s="57">
        <v>4</v>
      </c>
      <c r="E9" s="57">
        <v>5</v>
      </c>
      <c r="F9" s="2"/>
    </row>
    <row r="10" spans="1:6" ht="39.75" customHeight="1" thickBot="1">
      <c r="A10" s="32"/>
      <c r="B10" s="35" t="s">
        <v>25</v>
      </c>
      <c r="C10" s="49">
        <f>C11+C18+C20+C24+C25</f>
        <v>204694.4</v>
      </c>
      <c r="D10" s="49">
        <f>D11+D18+D20+D24+D25</f>
        <v>152331.7</v>
      </c>
      <c r="E10" s="54">
        <f>D10/C10*100</f>
        <v>74.41908523144747</v>
      </c>
      <c r="F10" s="2"/>
    </row>
    <row r="11" spans="1:6" ht="39.75" customHeight="1" thickBot="1">
      <c r="A11" s="32"/>
      <c r="B11" s="59" t="s">
        <v>74</v>
      </c>
      <c r="C11" s="49">
        <f>C12+C13+C14+C15+C16+C17+C19+C21+C22+C23+C26</f>
        <v>91016.9</v>
      </c>
      <c r="D11" s="49">
        <f>D12+D13+D14+D15+D16+D17+D19+D21+D22+D23+D26</f>
        <v>35837.3</v>
      </c>
      <c r="E11" s="54">
        <f>D11/C11*100</f>
        <v>39.37433597496729</v>
      </c>
      <c r="F11" s="2"/>
    </row>
    <row r="12" spans="1:6" ht="50.25" customHeight="1" thickBot="1">
      <c r="A12" s="44">
        <v>1</v>
      </c>
      <c r="B12" s="46" t="s">
        <v>15</v>
      </c>
      <c r="C12" s="50">
        <v>1133.3</v>
      </c>
      <c r="D12" s="52">
        <v>727.2</v>
      </c>
      <c r="E12" s="54">
        <f aca="true" t="shared" si="0" ref="E12:E22">D12/C12*100</f>
        <v>64.16659313509221</v>
      </c>
      <c r="F12" s="2"/>
    </row>
    <row r="13" spans="1:6" ht="39.75" customHeight="1" thickBot="1">
      <c r="A13" s="44">
        <v>2</v>
      </c>
      <c r="B13" s="46" t="s">
        <v>3</v>
      </c>
      <c r="C13" s="50">
        <v>22817.6</v>
      </c>
      <c r="D13" s="52">
        <v>4867.5</v>
      </c>
      <c r="E13" s="54">
        <f t="shared" si="0"/>
        <v>21.332217235817964</v>
      </c>
      <c r="F13" s="2"/>
    </row>
    <row r="14" spans="1:6" ht="39.75" customHeight="1" thickBot="1">
      <c r="A14" s="44">
        <v>3</v>
      </c>
      <c r="B14" s="67" t="s">
        <v>80</v>
      </c>
      <c r="C14" s="50"/>
      <c r="D14" s="52">
        <v>1161.1</v>
      </c>
      <c r="E14" s="54"/>
      <c r="F14" s="2"/>
    </row>
    <row r="15" spans="1:6" ht="28.5" customHeight="1" thickBot="1">
      <c r="A15" s="44">
        <v>4</v>
      </c>
      <c r="B15" s="46" t="s">
        <v>14</v>
      </c>
      <c r="C15" s="50">
        <v>35949.3</v>
      </c>
      <c r="D15" s="52">
        <v>12970.6</v>
      </c>
      <c r="E15" s="54">
        <f t="shared" si="0"/>
        <v>36.08025747371993</v>
      </c>
      <c r="F15" s="2"/>
    </row>
    <row r="16" spans="1:6" ht="26.25" customHeight="1" thickBot="1">
      <c r="A16" s="44">
        <v>5</v>
      </c>
      <c r="B16" s="46" t="s">
        <v>16</v>
      </c>
      <c r="C16" s="50">
        <v>607.5</v>
      </c>
      <c r="D16" s="52">
        <v>597.5</v>
      </c>
      <c r="E16" s="54">
        <f t="shared" si="0"/>
        <v>98.35390946502058</v>
      </c>
      <c r="F16" s="2"/>
    </row>
    <row r="17" spans="1:6" ht="24" customHeight="1" thickBot="1">
      <c r="A17" s="44">
        <v>6</v>
      </c>
      <c r="B17" s="46" t="s">
        <v>13</v>
      </c>
      <c r="C17" s="50">
        <v>700</v>
      </c>
      <c r="D17" s="52">
        <v>798</v>
      </c>
      <c r="E17" s="54">
        <f t="shared" si="0"/>
        <v>113.99999999999999</v>
      </c>
      <c r="F17" s="2"/>
    </row>
    <row r="18" spans="1:6" ht="48.75" customHeight="1" thickBot="1">
      <c r="A18" s="44">
        <v>7</v>
      </c>
      <c r="B18" s="46" t="s">
        <v>70</v>
      </c>
      <c r="C18" s="50">
        <v>112327.5</v>
      </c>
      <c r="D18" s="52">
        <v>112327.4</v>
      </c>
      <c r="E18" s="54">
        <f t="shared" si="0"/>
        <v>99.9999109746055</v>
      </c>
      <c r="F18" s="2"/>
    </row>
    <row r="19" spans="1:6" ht="25.5" customHeight="1" thickBot="1">
      <c r="A19" s="44">
        <v>8</v>
      </c>
      <c r="B19" s="46" t="s">
        <v>17</v>
      </c>
      <c r="C19" s="50">
        <v>20769.7</v>
      </c>
      <c r="D19" s="52">
        <v>2553.6</v>
      </c>
      <c r="E19" s="54">
        <f t="shared" si="0"/>
        <v>12.29483333895049</v>
      </c>
      <c r="F19" s="2"/>
    </row>
    <row r="20" spans="1:6" ht="86.25" customHeight="1" thickBot="1">
      <c r="A20" s="44">
        <v>9</v>
      </c>
      <c r="B20" s="46" t="s">
        <v>4</v>
      </c>
      <c r="C20" s="50">
        <v>1350</v>
      </c>
      <c r="D20" s="52">
        <v>1094.9</v>
      </c>
      <c r="E20" s="54">
        <f t="shared" si="0"/>
        <v>81.10370370370372</v>
      </c>
      <c r="F20" s="2"/>
    </row>
    <row r="21" spans="1:6" ht="86.25" customHeight="1" thickBot="1">
      <c r="A21" s="44">
        <v>10</v>
      </c>
      <c r="B21" s="58" t="s">
        <v>73</v>
      </c>
      <c r="C21" s="50"/>
      <c r="D21" s="52">
        <v>12</v>
      </c>
      <c r="E21" s="54"/>
      <c r="F21" s="2"/>
    </row>
    <row r="22" spans="1:6" ht="25.5" customHeight="1" thickBot="1">
      <c r="A22" s="44">
        <v>11</v>
      </c>
      <c r="B22" s="46" t="s">
        <v>18</v>
      </c>
      <c r="C22" s="50">
        <v>9039.5</v>
      </c>
      <c r="D22" s="52">
        <v>6308</v>
      </c>
      <c r="E22" s="54">
        <f t="shared" si="0"/>
        <v>69.78262072017257</v>
      </c>
      <c r="F22" s="2"/>
    </row>
    <row r="23" spans="1:6" ht="66" customHeight="1">
      <c r="A23" s="44">
        <v>12</v>
      </c>
      <c r="B23" s="68" t="s">
        <v>72</v>
      </c>
      <c r="C23" s="69"/>
      <c r="D23" s="70">
        <v>200</v>
      </c>
      <c r="E23" s="71"/>
      <c r="F23" s="2"/>
    </row>
    <row r="24" spans="1:6" ht="21.75" customHeight="1">
      <c r="A24" s="44">
        <v>13</v>
      </c>
      <c r="B24" s="58" t="s">
        <v>81</v>
      </c>
      <c r="C24" s="76"/>
      <c r="D24" s="76">
        <v>572.1</v>
      </c>
      <c r="E24" s="77"/>
      <c r="F24" s="2"/>
    </row>
    <row r="25" spans="1:6" ht="24.75" customHeight="1">
      <c r="A25" s="44">
        <v>14</v>
      </c>
      <c r="B25" s="58" t="s">
        <v>82</v>
      </c>
      <c r="C25" s="76"/>
      <c r="D25" s="76">
        <v>2500</v>
      </c>
      <c r="E25" s="77"/>
      <c r="F25" s="2"/>
    </row>
    <row r="26" spans="1:6" ht="51.75" customHeight="1">
      <c r="A26" s="44">
        <v>15</v>
      </c>
      <c r="B26" s="72" t="s">
        <v>19</v>
      </c>
      <c r="C26" s="73"/>
      <c r="D26" s="74">
        <v>5641.8</v>
      </c>
      <c r="E26" s="75"/>
      <c r="F26" s="2"/>
    </row>
    <row r="27" spans="1:6" ht="52.5" customHeight="1">
      <c r="A27" s="44">
        <v>16</v>
      </c>
      <c r="B27" s="46" t="s">
        <v>20</v>
      </c>
      <c r="C27" s="50">
        <v>73100</v>
      </c>
      <c r="D27" s="52"/>
      <c r="E27" s="55"/>
      <c r="F27" s="2"/>
    </row>
    <row r="28" spans="1:6" ht="20.25" customHeight="1" thickBot="1">
      <c r="A28" s="41"/>
      <c r="B28" s="47" t="s">
        <v>21</v>
      </c>
      <c r="C28" s="51"/>
      <c r="D28" s="53"/>
      <c r="E28" s="56"/>
      <c r="F28" s="2"/>
    </row>
    <row r="29" spans="1:6" ht="20.25" customHeight="1">
      <c r="A29" s="16"/>
      <c r="B29" s="4"/>
      <c r="C29" s="17"/>
      <c r="D29" s="17"/>
      <c r="E29" s="18"/>
      <c r="F29" s="2"/>
    </row>
    <row r="30" spans="1:6" ht="20.25" customHeight="1">
      <c r="A30" s="16"/>
      <c r="B30" s="4"/>
      <c r="C30" s="17"/>
      <c r="D30" s="17"/>
      <c r="E30" s="18"/>
      <c r="F30" s="2"/>
    </row>
    <row r="31" spans="1:6" ht="20.25" customHeight="1">
      <c r="A31" s="16"/>
      <c r="B31" s="4"/>
      <c r="C31" s="17"/>
      <c r="D31" s="17"/>
      <c r="E31" s="18"/>
      <c r="F31" s="2"/>
    </row>
    <row r="32" spans="1:6" ht="20.25" customHeight="1">
      <c r="A32" s="16"/>
      <c r="B32" s="4"/>
      <c r="C32" s="17"/>
      <c r="D32" s="17"/>
      <c r="E32" s="18"/>
      <c r="F32" s="2"/>
    </row>
    <row r="33" spans="1:6" ht="20.25" customHeight="1">
      <c r="A33" s="16"/>
      <c r="B33" s="4"/>
      <c r="C33" s="17"/>
      <c r="D33" s="17"/>
      <c r="E33" s="18"/>
      <c r="F33" s="2"/>
    </row>
    <row r="34" spans="1:5" ht="39.75" customHeight="1" thickBot="1">
      <c r="A34" s="87" t="s">
        <v>26</v>
      </c>
      <c r="B34" s="88"/>
      <c r="C34" s="88"/>
      <c r="D34" s="88"/>
      <c r="E34" s="88"/>
    </row>
    <row r="35" spans="1:5" ht="60.75" customHeight="1" thickBot="1">
      <c r="A35" s="38"/>
      <c r="B35" s="14" t="s">
        <v>5</v>
      </c>
      <c r="C35" s="25" t="s">
        <v>11</v>
      </c>
      <c r="D35" s="6" t="s">
        <v>0</v>
      </c>
      <c r="E35" s="5" t="s">
        <v>12</v>
      </c>
    </row>
    <row r="36" spans="1:6" ht="39.75" customHeight="1" thickBot="1">
      <c r="A36" s="39"/>
      <c r="B36" s="34" t="s">
        <v>27</v>
      </c>
      <c r="C36" s="65">
        <f>C37+C38+C39+C40+C41+C42+C43+C44</f>
        <v>342191</v>
      </c>
      <c r="D36" s="65">
        <f>D37+D38+D39+D40+D41+D42+D43+D44</f>
        <v>82987.90000000001</v>
      </c>
      <c r="E36" s="54">
        <f>D36/C36*100</f>
        <v>24.25192363329252</v>
      </c>
      <c r="F36" s="66"/>
    </row>
    <row r="37" spans="1:6" ht="39.75" customHeight="1" thickBot="1">
      <c r="A37" s="32">
        <v>1</v>
      </c>
      <c r="B37" s="35" t="s">
        <v>28</v>
      </c>
      <c r="C37" s="64">
        <v>118429.1</v>
      </c>
      <c r="D37" s="10">
        <v>36569.4</v>
      </c>
      <c r="E37" s="54">
        <f>D37/C37*100</f>
        <v>30.878728285531174</v>
      </c>
      <c r="F37" s="2"/>
    </row>
    <row r="38" spans="1:6" ht="39.75" customHeight="1" thickBot="1">
      <c r="A38" s="32">
        <v>2</v>
      </c>
      <c r="B38" s="35" t="s">
        <v>29</v>
      </c>
      <c r="C38" s="27">
        <v>123887.3</v>
      </c>
      <c r="D38" s="9">
        <v>1264.9</v>
      </c>
      <c r="E38" s="54">
        <f aca="true" t="shared" si="1" ref="E38:E86">D38/C38*100</f>
        <v>1.0210086102449567</v>
      </c>
      <c r="F38" s="2"/>
    </row>
    <row r="39" spans="1:6" ht="39.75" customHeight="1" thickBot="1">
      <c r="A39" s="32">
        <v>3</v>
      </c>
      <c r="B39" s="35" t="s">
        <v>30</v>
      </c>
      <c r="C39" s="26">
        <v>9060.6</v>
      </c>
      <c r="D39" s="10">
        <v>5312.3</v>
      </c>
      <c r="E39" s="54">
        <f t="shared" si="1"/>
        <v>58.63077500386288</v>
      </c>
      <c r="F39" s="2"/>
    </row>
    <row r="40" spans="1:6" ht="39.75" customHeight="1" thickBot="1">
      <c r="A40" s="32">
        <v>4</v>
      </c>
      <c r="B40" s="35" t="s">
        <v>31</v>
      </c>
      <c r="C40" s="26">
        <v>25643.2</v>
      </c>
      <c r="D40" s="10">
        <v>5485.5</v>
      </c>
      <c r="E40" s="54">
        <f t="shared" si="1"/>
        <v>21.39163598926811</v>
      </c>
      <c r="F40" s="2"/>
    </row>
    <row r="41" spans="1:6" ht="39.75" customHeight="1" thickBot="1">
      <c r="A41" s="32">
        <v>5</v>
      </c>
      <c r="B41" s="35" t="s">
        <v>32</v>
      </c>
      <c r="C41" s="26">
        <v>5178.6</v>
      </c>
      <c r="D41" s="10">
        <v>3005.9</v>
      </c>
      <c r="E41" s="54">
        <f t="shared" si="1"/>
        <v>58.04464527092264</v>
      </c>
      <c r="F41" s="2"/>
    </row>
    <row r="42" spans="1:6" ht="39.75" customHeight="1" thickBot="1">
      <c r="A42" s="32">
        <v>6</v>
      </c>
      <c r="B42" s="35" t="s">
        <v>33</v>
      </c>
      <c r="C42" s="28">
        <v>55086.7</v>
      </c>
      <c r="D42" s="10">
        <v>31204.9</v>
      </c>
      <c r="E42" s="54">
        <f t="shared" si="1"/>
        <v>56.64688572740789</v>
      </c>
      <c r="F42" s="2"/>
    </row>
    <row r="43" spans="1:6" ht="39.75" customHeight="1" thickBot="1">
      <c r="A43" s="32">
        <v>7</v>
      </c>
      <c r="B43" s="35" t="s">
        <v>34</v>
      </c>
      <c r="C43" s="26">
        <v>600</v>
      </c>
      <c r="D43" s="10">
        <v>100</v>
      </c>
      <c r="E43" s="54">
        <f t="shared" si="1"/>
        <v>16.666666666666664</v>
      </c>
      <c r="F43" s="2"/>
    </row>
    <row r="44" spans="1:6" ht="39.75" customHeight="1" thickBot="1">
      <c r="A44" s="32">
        <v>8</v>
      </c>
      <c r="B44" s="35" t="s">
        <v>35</v>
      </c>
      <c r="C44" s="26">
        <v>4305.5</v>
      </c>
      <c r="D44" s="10">
        <v>45</v>
      </c>
      <c r="E44" s="54">
        <f t="shared" si="1"/>
        <v>1.0451747764487282</v>
      </c>
      <c r="F44" s="2"/>
    </row>
    <row r="45" spans="1:6" ht="15.75" customHeight="1" thickBot="1">
      <c r="A45" s="32"/>
      <c r="B45" s="35" t="s">
        <v>7</v>
      </c>
      <c r="C45" s="29"/>
      <c r="D45" s="20"/>
      <c r="E45" s="54"/>
      <c r="F45" s="2"/>
    </row>
    <row r="46" spans="1:6" ht="39.75" customHeight="1" thickBot="1">
      <c r="A46" s="32">
        <v>9</v>
      </c>
      <c r="B46" s="35" t="s">
        <v>8</v>
      </c>
      <c r="C46" s="26">
        <v>4305.5</v>
      </c>
      <c r="D46" s="10">
        <v>45</v>
      </c>
      <c r="E46" s="54">
        <f t="shared" si="1"/>
        <v>1.0451747764487282</v>
      </c>
      <c r="F46" s="2"/>
    </row>
    <row r="47" spans="1:6" ht="57.75" customHeight="1" thickBot="1">
      <c r="A47" s="32"/>
      <c r="B47" s="36" t="s">
        <v>9</v>
      </c>
      <c r="C47" s="30" t="s">
        <v>11</v>
      </c>
      <c r="D47" s="21" t="s">
        <v>0</v>
      </c>
      <c r="E47" s="19" t="s">
        <v>12</v>
      </c>
      <c r="F47" s="2"/>
    </row>
    <row r="48" spans="1:6" ht="39.75" customHeight="1" thickBot="1">
      <c r="A48" s="32"/>
      <c r="B48" s="35" t="s">
        <v>37</v>
      </c>
      <c r="C48" s="31">
        <f>C50+C78</f>
        <v>342191</v>
      </c>
      <c r="D48" s="31">
        <f>D50+D78</f>
        <v>82987.90000000001</v>
      </c>
      <c r="E48" s="54">
        <f t="shared" si="1"/>
        <v>24.25192363329252</v>
      </c>
      <c r="F48" s="2"/>
    </row>
    <row r="49" spans="1:6" ht="20.25" customHeight="1" thickBot="1">
      <c r="A49" s="32"/>
      <c r="B49" s="35" t="s">
        <v>10</v>
      </c>
      <c r="C49" s="32"/>
      <c r="D49" s="22"/>
      <c r="E49" s="54"/>
      <c r="F49" s="2"/>
    </row>
    <row r="50" spans="1:6" ht="36" customHeight="1" thickBot="1">
      <c r="A50" s="32"/>
      <c r="B50" s="35" t="s">
        <v>36</v>
      </c>
      <c r="C50" s="63">
        <f>C52+C53+C54+C55+C56+C57+C58+C59+C60+C61+C62+C63+C64+C65+C66+C67+C68+C69+C70+C71+C72+C73+C75+C76</f>
        <v>135634.8</v>
      </c>
      <c r="D50" s="63">
        <f>D52+D53+D54+D55+D56+D57+D58+D59+D60+D61+D62+D63+D64+D65+D66+D67+D68+D69+D70+D71+D72+D73+D75+D76</f>
        <v>83538.1</v>
      </c>
      <c r="E50" s="54">
        <f t="shared" si="1"/>
        <v>61.59046203481703</v>
      </c>
      <c r="F50" s="2"/>
    </row>
    <row r="51" spans="1:6" ht="19.5" customHeight="1" thickBot="1">
      <c r="A51" s="32"/>
      <c r="B51" s="35" t="s">
        <v>10</v>
      </c>
      <c r="C51" s="32"/>
      <c r="D51" s="23"/>
      <c r="E51" s="54"/>
      <c r="F51" s="2"/>
    </row>
    <row r="52" spans="1:6" ht="39.75" customHeight="1" thickBot="1">
      <c r="A52" s="32">
        <v>1</v>
      </c>
      <c r="B52" s="35" t="s">
        <v>38</v>
      </c>
      <c r="C52" s="26">
        <v>27750</v>
      </c>
      <c r="D52" s="11">
        <v>26078.6</v>
      </c>
      <c r="E52" s="54">
        <f t="shared" si="1"/>
        <v>93.97693693693692</v>
      </c>
      <c r="F52" s="2"/>
    </row>
    <row r="53" spans="1:6" ht="39.75" customHeight="1" thickBot="1">
      <c r="A53" s="32">
        <v>2</v>
      </c>
      <c r="B53" s="35" t="s">
        <v>71</v>
      </c>
      <c r="C53" s="26">
        <v>1000</v>
      </c>
      <c r="D53" s="11">
        <v>190</v>
      </c>
      <c r="E53" s="54">
        <f t="shared" si="1"/>
        <v>19</v>
      </c>
      <c r="F53" s="2"/>
    </row>
    <row r="54" spans="1:6" ht="39.75" customHeight="1" thickBot="1">
      <c r="A54" s="32">
        <v>3</v>
      </c>
      <c r="B54" s="35" t="s">
        <v>39</v>
      </c>
      <c r="C54" s="26">
        <v>5236.6</v>
      </c>
      <c r="D54" s="10">
        <v>5121.9</v>
      </c>
      <c r="E54" s="54">
        <f t="shared" si="1"/>
        <v>97.80964748119007</v>
      </c>
      <c r="F54" s="2"/>
    </row>
    <row r="55" spans="1:6" ht="39.75" customHeight="1" thickBot="1">
      <c r="A55" s="32">
        <v>4</v>
      </c>
      <c r="B55" s="35" t="s">
        <v>40</v>
      </c>
      <c r="C55" s="26">
        <v>109</v>
      </c>
      <c r="D55" s="10">
        <v>28.4</v>
      </c>
      <c r="E55" s="54">
        <f t="shared" si="1"/>
        <v>26.055045871559635</v>
      </c>
      <c r="F55" s="2"/>
    </row>
    <row r="56" spans="1:6" ht="39.75" customHeight="1" thickBot="1">
      <c r="A56" s="32">
        <v>5</v>
      </c>
      <c r="B56" s="35" t="s">
        <v>41</v>
      </c>
      <c r="C56" s="26">
        <v>265.2</v>
      </c>
      <c r="D56" s="10">
        <v>134.1</v>
      </c>
      <c r="E56" s="54">
        <f t="shared" si="1"/>
        <v>50.56561085972851</v>
      </c>
      <c r="F56" s="2"/>
    </row>
    <row r="57" spans="1:6" ht="39.75" customHeight="1" thickBot="1">
      <c r="A57" s="32">
        <v>6</v>
      </c>
      <c r="B57" s="35" t="s">
        <v>46</v>
      </c>
      <c r="C57" s="26">
        <v>210</v>
      </c>
      <c r="D57" s="10">
        <v>90</v>
      </c>
      <c r="E57" s="54">
        <f t="shared" si="1"/>
        <v>42.857142857142854</v>
      </c>
      <c r="F57" s="2"/>
    </row>
    <row r="58" spans="1:6" ht="39.75" customHeight="1" thickBot="1">
      <c r="A58" s="32">
        <v>7</v>
      </c>
      <c r="B58" s="35" t="s">
        <v>47</v>
      </c>
      <c r="C58" s="26">
        <v>150</v>
      </c>
      <c r="D58" s="10">
        <v>96</v>
      </c>
      <c r="E58" s="54">
        <f t="shared" si="1"/>
        <v>64</v>
      </c>
      <c r="F58" s="2"/>
    </row>
    <row r="59" spans="1:6" ht="39.75" customHeight="1" thickBot="1">
      <c r="A59" s="32">
        <v>8</v>
      </c>
      <c r="B59" s="35" t="s">
        <v>48</v>
      </c>
      <c r="C59" s="26">
        <v>200</v>
      </c>
      <c r="D59" s="10">
        <v>15</v>
      </c>
      <c r="E59" s="54">
        <f t="shared" si="1"/>
        <v>7.5</v>
      </c>
      <c r="F59" s="2"/>
    </row>
    <row r="60" spans="1:6" ht="41.25" customHeight="1" thickBot="1">
      <c r="A60" s="32">
        <v>9</v>
      </c>
      <c r="B60" s="35" t="s">
        <v>49</v>
      </c>
      <c r="C60" s="26">
        <v>70</v>
      </c>
      <c r="D60" s="10">
        <v>30.8</v>
      </c>
      <c r="E60" s="54">
        <f t="shared" si="1"/>
        <v>44</v>
      </c>
      <c r="F60" s="2"/>
    </row>
    <row r="61" spans="1:6" ht="31.5" customHeight="1" thickBot="1">
      <c r="A61" s="32">
        <v>10</v>
      </c>
      <c r="B61" s="35" t="s">
        <v>50</v>
      </c>
      <c r="C61" s="26">
        <v>1792.4</v>
      </c>
      <c r="D61" s="10">
        <v>1198.8</v>
      </c>
      <c r="E61" s="54">
        <f t="shared" si="1"/>
        <v>66.88239232314214</v>
      </c>
      <c r="F61" s="2"/>
    </row>
    <row r="62" spans="1:6" ht="39.75" customHeight="1" thickBot="1">
      <c r="A62" s="32">
        <v>11</v>
      </c>
      <c r="B62" s="35" t="s">
        <v>51</v>
      </c>
      <c r="C62" s="26">
        <v>450</v>
      </c>
      <c r="D62" s="10">
        <v>376.4</v>
      </c>
      <c r="E62" s="54">
        <f t="shared" si="1"/>
        <v>83.64444444444445</v>
      </c>
      <c r="F62" s="2"/>
    </row>
    <row r="63" spans="1:6" ht="39.75" customHeight="1" thickBot="1">
      <c r="A63" s="32">
        <v>12</v>
      </c>
      <c r="B63" s="35" t="s">
        <v>52</v>
      </c>
      <c r="C63" s="26">
        <v>628.5</v>
      </c>
      <c r="D63" s="10">
        <v>333.4</v>
      </c>
      <c r="E63" s="54">
        <f t="shared" si="1"/>
        <v>53.04693715194908</v>
      </c>
      <c r="F63" s="2"/>
    </row>
    <row r="64" spans="1:6" ht="39.75" customHeight="1" thickBot="1">
      <c r="A64" s="32">
        <v>13</v>
      </c>
      <c r="B64" s="35" t="s">
        <v>53</v>
      </c>
      <c r="C64" s="26">
        <v>482.9</v>
      </c>
      <c r="D64" s="10">
        <v>346.3</v>
      </c>
      <c r="E64" s="54">
        <f t="shared" si="1"/>
        <v>71.71256989024644</v>
      </c>
      <c r="F64" s="2"/>
    </row>
    <row r="65" spans="1:6" ht="39.75" customHeight="1" thickBot="1">
      <c r="A65" s="32">
        <v>14</v>
      </c>
      <c r="B65" s="35" t="s">
        <v>54</v>
      </c>
      <c r="C65" s="26">
        <v>1357.6</v>
      </c>
      <c r="D65" s="10">
        <v>869.4</v>
      </c>
      <c r="E65" s="54">
        <f t="shared" si="1"/>
        <v>64.03948143783147</v>
      </c>
      <c r="F65" s="2"/>
    </row>
    <row r="66" spans="1:6" ht="39.75" customHeight="1" thickBot="1">
      <c r="A66" s="32">
        <v>15</v>
      </c>
      <c r="B66" s="35" t="s">
        <v>55</v>
      </c>
      <c r="C66" s="26">
        <v>500</v>
      </c>
      <c r="D66" s="10">
        <v>223.2</v>
      </c>
      <c r="E66" s="54">
        <f t="shared" si="1"/>
        <v>44.63999999999999</v>
      </c>
      <c r="F66" s="2"/>
    </row>
    <row r="67" spans="1:6" ht="39.75" customHeight="1" thickBot="1">
      <c r="A67" s="32">
        <v>16</v>
      </c>
      <c r="B67" s="35" t="s">
        <v>56</v>
      </c>
      <c r="C67" s="26">
        <v>851.3</v>
      </c>
      <c r="D67" s="10">
        <v>899.9</v>
      </c>
      <c r="E67" s="54">
        <f t="shared" si="1"/>
        <v>105.7089157758722</v>
      </c>
      <c r="F67" s="2"/>
    </row>
    <row r="68" spans="1:6" ht="52.5" customHeight="1" thickBot="1">
      <c r="A68" s="32">
        <v>17</v>
      </c>
      <c r="B68" s="67" t="s">
        <v>83</v>
      </c>
      <c r="C68" s="26">
        <v>82569.8</v>
      </c>
      <c r="D68" s="10">
        <v>46454</v>
      </c>
      <c r="E68" s="54">
        <f t="shared" si="1"/>
        <v>56.26027918197695</v>
      </c>
      <c r="F68" s="2"/>
    </row>
    <row r="69" spans="1:6" ht="54" customHeight="1" thickBot="1">
      <c r="A69" s="32">
        <v>18</v>
      </c>
      <c r="B69" s="67" t="s">
        <v>84</v>
      </c>
      <c r="C69" s="26">
        <v>100</v>
      </c>
      <c r="D69" s="10">
        <v>100</v>
      </c>
      <c r="E69" s="54">
        <f t="shared" si="1"/>
        <v>100</v>
      </c>
      <c r="F69" s="2"/>
    </row>
    <row r="70" spans="1:6" ht="39.75" customHeight="1" thickBot="1">
      <c r="A70" s="32">
        <v>19</v>
      </c>
      <c r="B70" s="35" t="s">
        <v>57</v>
      </c>
      <c r="C70" s="26">
        <v>5750</v>
      </c>
      <c r="D70" s="10">
        <v>429.5</v>
      </c>
      <c r="E70" s="54">
        <f t="shared" si="1"/>
        <v>7.469565217391303</v>
      </c>
      <c r="F70" s="2"/>
    </row>
    <row r="71" spans="1:6" ht="39.75" customHeight="1" thickBot="1">
      <c r="A71" s="32">
        <v>20</v>
      </c>
      <c r="B71" s="35" t="s">
        <v>58</v>
      </c>
      <c r="C71" s="26">
        <v>600</v>
      </c>
      <c r="D71" s="10">
        <v>100</v>
      </c>
      <c r="E71" s="54">
        <f t="shared" si="1"/>
        <v>16.666666666666664</v>
      </c>
      <c r="F71" s="2"/>
    </row>
    <row r="72" spans="1:6" ht="17.25" customHeight="1" thickBot="1">
      <c r="A72" s="32">
        <v>21</v>
      </c>
      <c r="B72" s="35" t="s">
        <v>59</v>
      </c>
      <c r="C72" s="26">
        <v>700</v>
      </c>
      <c r="D72" s="10">
        <v>180</v>
      </c>
      <c r="E72" s="54">
        <f t="shared" si="1"/>
        <v>25.71428571428571</v>
      </c>
      <c r="F72" s="2"/>
    </row>
    <row r="73" spans="1:6" ht="39.75" customHeight="1" thickBot="1">
      <c r="A73" s="32">
        <v>22</v>
      </c>
      <c r="B73" s="35" t="s">
        <v>60</v>
      </c>
      <c r="C73" s="26">
        <v>176</v>
      </c>
      <c r="D73" s="10">
        <v>174.4</v>
      </c>
      <c r="E73" s="54">
        <f t="shared" si="1"/>
        <v>99.0909090909091</v>
      </c>
      <c r="F73" s="2"/>
    </row>
    <row r="74" spans="1:6" ht="39.75" customHeight="1" thickBot="1">
      <c r="A74" s="32">
        <v>23</v>
      </c>
      <c r="B74" s="35" t="s">
        <v>61</v>
      </c>
      <c r="C74" s="26"/>
      <c r="D74" s="10"/>
      <c r="E74" s="54" t="e">
        <f t="shared" si="1"/>
        <v>#DIV/0!</v>
      </c>
      <c r="F74" s="2"/>
    </row>
    <row r="75" spans="1:6" ht="39.75" customHeight="1" thickBot="1">
      <c r="A75" s="32">
        <v>24</v>
      </c>
      <c r="B75" s="35" t="s">
        <v>62</v>
      </c>
      <c r="C75" s="26">
        <v>380</v>
      </c>
      <c r="D75" s="10">
        <v>23</v>
      </c>
      <c r="E75" s="54">
        <f t="shared" si="1"/>
        <v>6.052631578947368</v>
      </c>
      <c r="F75" s="2"/>
    </row>
    <row r="76" spans="1:6" ht="39.75" customHeight="1" thickBot="1">
      <c r="A76" s="32">
        <v>25</v>
      </c>
      <c r="B76" s="35" t="s">
        <v>63</v>
      </c>
      <c r="C76" s="26">
        <v>4305.5</v>
      </c>
      <c r="D76" s="10">
        <v>45</v>
      </c>
      <c r="E76" s="54">
        <f t="shared" si="1"/>
        <v>1.0451747764487282</v>
      </c>
      <c r="F76" s="2"/>
    </row>
    <row r="77" spans="1:6" ht="48" customHeight="1" thickBot="1">
      <c r="A77" s="40"/>
      <c r="B77" s="35" t="s">
        <v>45</v>
      </c>
      <c r="C77" s="26">
        <v>73100</v>
      </c>
      <c r="D77" s="10">
        <v>0</v>
      </c>
      <c r="E77" s="54">
        <f t="shared" si="1"/>
        <v>0</v>
      </c>
      <c r="F77" s="2"/>
    </row>
    <row r="78" spans="1:6" ht="39.75" customHeight="1" thickBot="1">
      <c r="A78" s="32"/>
      <c r="B78" s="37" t="s">
        <v>42</v>
      </c>
      <c r="C78" s="26">
        <f>C80+C87</f>
        <v>206556.19999999998</v>
      </c>
      <c r="D78" s="26">
        <f>D80+D87</f>
        <v>-550.2</v>
      </c>
      <c r="E78" s="54">
        <f t="shared" si="1"/>
        <v>-0.26636818454251193</v>
      </c>
      <c r="F78" s="2"/>
    </row>
    <row r="79" spans="1:6" ht="39.75" customHeight="1" thickBot="1">
      <c r="A79" s="32"/>
      <c r="B79" s="35" t="s">
        <v>10</v>
      </c>
      <c r="C79" s="29"/>
      <c r="D79" s="20"/>
      <c r="E79" s="54"/>
      <c r="F79" s="2"/>
    </row>
    <row r="80" spans="1:6" ht="39.75" customHeight="1" thickBot="1">
      <c r="A80" s="32">
        <v>1</v>
      </c>
      <c r="B80" s="35" t="s">
        <v>75</v>
      </c>
      <c r="C80" s="29">
        <f>C81+C82+C83+C84+C85+C86</f>
        <v>206556.19999999998</v>
      </c>
      <c r="D80" s="29">
        <f>D81+D82+D83+D84+D85+D86</f>
        <v>652.7</v>
      </c>
      <c r="E80" s="54">
        <f t="shared" si="1"/>
        <v>0.315991483189563</v>
      </c>
      <c r="F80" s="2"/>
    </row>
    <row r="81" spans="1:6" ht="39.75" customHeight="1" thickBot="1">
      <c r="A81" s="32">
        <v>2</v>
      </c>
      <c r="B81" s="35" t="s">
        <v>64</v>
      </c>
      <c r="C81" s="26">
        <v>60000</v>
      </c>
      <c r="D81" s="10"/>
      <c r="E81" s="54">
        <f t="shared" si="1"/>
        <v>0</v>
      </c>
      <c r="F81" s="2"/>
    </row>
    <row r="82" spans="1:6" ht="39.75" customHeight="1" thickBot="1">
      <c r="A82" s="32">
        <v>3</v>
      </c>
      <c r="B82" s="35" t="s">
        <v>65</v>
      </c>
      <c r="C82" s="26">
        <v>117787.3</v>
      </c>
      <c r="D82" s="10"/>
      <c r="E82" s="54">
        <f t="shared" si="1"/>
        <v>0</v>
      </c>
      <c r="F82" s="2"/>
    </row>
    <row r="83" spans="1:6" ht="39.75" customHeight="1" thickBot="1">
      <c r="A83" s="32">
        <v>4</v>
      </c>
      <c r="B83" s="35" t="s">
        <v>66</v>
      </c>
      <c r="C83" s="26">
        <v>1000</v>
      </c>
      <c r="D83" s="10">
        <v>472.7</v>
      </c>
      <c r="E83" s="54">
        <f t="shared" si="1"/>
        <v>47.27</v>
      </c>
      <c r="F83" s="2"/>
    </row>
    <row r="84" spans="1:6" ht="39.75" customHeight="1" thickBot="1">
      <c r="A84" s="32">
        <v>5</v>
      </c>
      <c r="B84" s="35" t="s">
        <v>67</v>
      </c>
      <c r="C84" s="26">
        <v>16750</v>
      </c>
      <c r="D84" s="10">
        <v>180</v>
      </c>
      <c r="E84" s="54">
        <f t="shared" si="1"/>
        <v>1.0746268656716418</v>
      </c>
      <c r="F84" s="2"/>
    </row>
    <row r="85" spans="1:6" ht="15" customHeight="1" thickBot="1">
      <c r="A85" s="32">
        <v>6</v>
      </c>
      <c r="B85" s="35" t="s">
        <v>68</v>
      </c>
      <c r="C85" s="26">
        <v>1000</v>
      </c>
      <c r="D85" s="10"/>
      <c r="E85" s="54">
        <f t="shared" si="1"/>
        <v>0</v>
      </c>
      <c r="F85" s="2"/>
    </row>
    <row r="86" spans="1:6" ht="15" customHeight="1" thickBot="1">
      <c r="A86" s="32">
        <v>7</v>
      </c>
      <c r="B86" s="35" t="s">
        <v>69</v>
      </c>
      <c r="C86" s="26">
        <v>10018.9</v>
      </c>
      <c r="D86" s="10"/>
      <c r="E86" s="54">
        <f t="shared" si="1"/>
        <v>0</v>
      </c>
      <c r="F86" s="2"/>
    </row>
    <row r="87" spans="1:6" ht="15" customHeight="1" thickBot="1">
      <c r="A87" s="32">
        <v>8</v>
      </c>
      <c r="B87" s="35" t="s">
        <v>78</v>
      </c>
      <c r="C87" s="26">
        <f>SUM(C88,C92)</f>
        <v>0</v>
      </c>
      <c r="D87" s="26">
        <f>SUM(D88,D92)</f>
        <v>-1202.9</v>
      </c>
      <c r="E87" s="54"/>
      <c r="F87" s="2"/>
    </row>
    <row r="88" spans="1:6" ht="25.5" customHeight="1" thickBot="1">
      <c r="A88" s="32">
        <v>9</v>
      </c>
      <c r="B88" s="35" t="s">
        <v>79</v>
      </c>
      <c r="C88" s="28"/>
      <c r="D88" s="26"/>
      <c r="E88" s="54"/>
      <c r="F88" s="2"/>
    </row>
    <row r="89" spans="1:6" ht="15" customHeight="1" thickBot="1">
      <c r="A89" s="32"/>
      <c r="B89" s="35" t="s">
        <v>6</v>
      </c>
      <c r="C89" s="29"/>
      <c r="D89" s="20"/>
      <c r="E89" s="54"/>
      <c r="F89" s="2"/>
    </row>
    <row r="90" spans="1:6" ht="15" customHeight="1" thickBot="1">
      <c r="A90" s="60">
        <v>10</v>
      </c>
      <c r="B90" s="35" t="s">
        <v>77</v>
      </c>
      <c r="C90" s="61"/>
      <c r="D90" s="62"/>
      <c r="E90" s="54"/>
      <c r="F90" s="2"/>
    </row>
    <row r="91" spans="1:6" ht="15" customHeight="1" thickBot="1">
      <c r="A91" s="60">
        <v>11</v>
      </c>
      <c r="B91" s="35" t="s">
        <v>76</v>
      </c>
      <c r="C91" s="61"/>
      <c r="D91" s="62"/>
      <c r="E91" s="54"/>
      <c r="F91" s="2"/>
    </row>
    <row r="92" spans="1:6" ht="23.25" customHeight="1" thickBot="1">
      <c r="A92" s="60">
        <v>12</v>
      </c>
      <c r="B92" s="35" t="s">
        <v>44</v>
      </c>
      <c r="C92" s="61">
        <f>C93</f>
        <v>0</v>
      </c>
      <c r="D92" s="61">
        <f>D93</f>
        <v>-1202.9</v>
      </c>
      <c r="E92" s="54"/>
      <c r="F92" s="2"/>
    </row>
    <row r="93" spans="1:6" ht="21" customHeight="1" thickBot="1">
      <c r="A93" s="41">
        <v>13</v>
      </c>
      <c r="B93" s="35" t="s">
        <v>43</v>
      </c>
      <c r="C93" s="33"/>
      <c r="D93" s="24">
        <v>-1202.9</v>
      </c>
      <c r="E93" s="54"/>
      <c r="F93" s="2"/>
    </row>
    <row r="94" spans="1:5" ht="12.75" customHeight="1">
      <c r="A94" s="7"/>
      <c r="B94" s="7"/>
      <c r="C94" s="7"/>
      <c r="D94" s="7"/>
      <c r="E94" s="7"/>
    </row>
    <row r="95" ht="12.75" customHeight="1">
      <c r="C95" s="13"/>
    </row>
    <row r="96" ht="12.75" customHeight="1">
      <c r="C96" s="13"/>
    </row>
    <row r="98" ht="12.75" customHeight="1">
      <c r="D98" s="13"/>
    </row>
  </sheetData>
  <sheetProtection/>
  <mergeCells count="6">
    <mergeCell ref="A1:E2"/>
    <mergeCell ref="A3:E3"/>
    <mergeCell ref="A6:E6"/>
    <mergeCell ref="A4:E4"/>
    <mergeCell ref="A5:E5"/>
    <mergeCell ref="A34:E34"/>
  </mergeCells>
  <printOptions/>
  <pageMargins left="0.1968503937007874" right="0.1968503937007874" top="0.2755905511811024" bottom="0.275590551181102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LSoft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LSoft.am</dc:creator>
  <cp:keywords/>
  <dc:description/>
  <cp:lastModifiedBy>User</cp:lastModifiedBy>
  <cp:lastPrinted>2021-04-05T15:09:46Z</cp:lastPrinted>
  <dcterms:created xsi:type="dcterms:W3CDTF">2020-04-01T10:43:18Z</dcterms:created>
  <dcterms:modified xsi:type="dcterms:W3CDTF">2021-04-19T21:15:15Z</dcterms:modified>
  <cp:category/>
  <cp:version/>
  <cp:contentType/>
  <cp:contentStatus/>
</cp:coreProperties>
</file>