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ԱՄՓՈՓ" sheetId="1" r:id="rId1"/>
    <sheet name="Лист1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<sst xmlns="http://schemas.openxmlformats.org/spreadsheetml/2006/main" count="1000" uniqueCount="364">
  <si>
    <t>Հաշվի համար</t>
  </si>
  <si>
    <t>900215302267</t>
  </si>
  <si>
    <t>900215303083</t>
  </si>
  <si>
    <t>900215323230</t>
  </si>
  <si>
    <t>900215302028</t>
  </si>
  <si>
    <t>900215303026</t>
  </si>
  <si>
    <t>900215304024</t>
  </si>
  <si>
    <t>900215305021</t>
  </si>
  <si>
    <t>900215306029</t>
  </si>
  <si>
    <t>900215320053</t>
  </si>
  <si>
    <t>900215323024</t>
  </si>
  <si>
    <t>900215329021</t>
  </si>
  <si>
    <t>900215305427</t>
  </si>
  <si>
    <t>900215320442</t>
  </si>
  <si>
    <t>900215306284</t>
  </si>
  <si>
    <t>900215329351</t>
  </si>
  <si>
    <t>900215304321</t>
  </si>
  <si>
    <t>900215302010</t>
  </si>
  <si>
    <t>900215303018</t>
  </si>
  <si>
    <t>900215323016</t>
  </si>
  <si>
    <t>900215305013</t>
  </si>
  <si>
    <t>900215329013</t>
  </si>
  <si>
    <t>900215304016</t>
  </si>
  <si>
    <t>900215320012</t>
  </si>
  <si>
    <t>900215306011</t>
  </si>
  <si>
    <t>900215302259</t>
  </si>
  <si>
    <t>Պետական տուրք ՔԿԱԳԲ</t>
  </si>
  <si>
    <t>Պետական տուրք  Նոտար</t>
  </si>
  <si>
    <t>900215302275</t>
  </si>
  <si>
    <t>900215302051</t>
  </si>
  <si>
    <t>900215302416</t>
  </si>
  <si>
    <t>900215323321</t>
  </si>
  <si>
    <t>900215305260</t>
  </si>
  <si>
    <t>900215304263</t>
  </si>
  <si>
    <t>900215320285</t>
  </si>
  <si>
    <t>900215306292</t>
  </si>
  <si>
    <t>900215320038</t>
  </si>
  <si>
    <t>900215303323</t>
  </si>
  <si>
    <t>900215302424</t>
  </si>
  <si>
    <t>900215302119</t>
  </si>
  <si>
    <t>900215302168</t>
  </si>
  <si>
    <t>900215302218</t>
  </si>
  <si>
    <t>900215303182</t>
  </si>
  <si>
    <t>900215304180</t>
  </si>
  <si>
    <t>900215305187</t>
  </si>
  <si>
    <t>900215306185</t>
  </si>
  <si>
    <t>900215323198</t>
  </si>
  <si>
    <t>900215303208</t>
  </si>
  <si>
    <t>900215304206</t>
  </si>
  <si>
    <t>900215305203</t>
  </si>
  <si>
    <t>900215329203</t>
  </si>
  <si>
    <t>900215323214</t>
  </si>
  <si>
    <t>900215002032</t>
  </si>
  <si>
    <t>900215002040</t>
  </si>
  <si>
    <t>900215002057</t>
  </si>
  <si>
    <t>900215002156</t>
  </si>
  <si>
    <t>900215002198</t>
  </si>
  <si>
    <t>900215002065</t>
  </si>
  <si>
    <t>900215002073</t>
  </si>
  <si>
    <t>900215002081</t>
  </si>
  <si>
    <t>900215002164</t>
  </si>
  <si>
    <t>900215002024</t>
  </si>
  <si>
    <t>900215320046</t>
  </si>
  <si>
    <t>900215302572</t>
  </si>
  <si>
    <t>Դոտացիա</t>
  </si>
  <si>
    <t>900215302325</t>
  </si>
  <si>
    <t>900215302341</t>
  </si>
  <si>
    <t>900215302382</t>
  </si>
  <si>
    <t>900215302531</t>
  </si>
  <si>
    <t>900215302358</t>
  </si>
  <si>
    <t>900215302101</t>
  </si>
  <si>
    <t>Այլ տեղական վճարներ</t>
  </si>
  <si>
    <t xml:space="preserve"> Տեղական տուրք  շին .սկսելու համար</t>
  </si>
  <si>
    <t>Տեղական տուրք  շին .քանդելու համար</t>
  </si>
  <si>
    <t>Տեղական հաս.սննդի օբյեկտների համար</t>
  </si>
  <si>
    <t>Հեքիաթ նախակրթարան ՀՈԱԿ տեղական վճար</t>
  </si>
  <si>
    <t>Լ.Գյմուրի անվան նախակրթարան ՀՈԱԿ տեղ.վճար</t>
  </si>
  <si>
    <t>Առաջին քայլեր նախակրթարան տեղական վճար</t>
  </si>
  <si>
    <t>Աղբի վարձ տեղական վճար</t>
  </si>
  <si>
    <t>Մշակույթի կենտրոն ՀՈԱԿ տեղական վճար</t>
  </si>
  <si>
    <t>Ֆերմատա երաժշտական դպրոց ՀՈԱԿ տեղ.վճ</t>
  </si>
  <si>
    <t xml:space="preserve"> Գույքահարկ շինություններից</t>
  </si>
  <si>
    <t>Գույքահարկ փոխադրամիջոցներ</t>
  </si>
  <si>
    <t>Հողի հարկ</t>
  </si>
  <si>
    <t>Հողի հարկ ոչ գյուղ նշ.հողերից</t>
  </si>
  <si>
    <t>Տեղական տուրք ծխախոտ</t>
  </si>
  <si>
    <t>Տեղական տուրք ոգելից խմիչք</t>
  </si>
  <si>
    <t xml:space="preserve">Տեղական տուրք վառելիքաքսայուղերի վաճառքի համար </t>
  </si>
  <si>
    <t>Տեղական տուրք  արտաքին գովազդ համար</t>
  </si>
  <si>
    <t>Հողի վարձ. համայնքի սեփական հանդ.հողերի</t>
  </si>
  <si>
    <t>Գույքի վարձակալություն</t>
  </si>
  <si>
    <t>Համալիր մարզադպրոց ՀՈԱԿ տեղ.վճ</t>
  </si>
  <si>
    <t>Գույքահարկ շինություններից</t>
  </si>
  <si>
    <t>Արևիկի մանակապարտեզ ՀՈԱԿ</t>
  </si>
  <si>
    <t xml:space="preserve">ԸՆԴԱՄԵՆԸ ՍԵՓԱԿԱՆ ԵԿԱՄՈՒՏՆԵՐ </t>
  </si>
  <si>
    <t>ԱՆՎԱՆՈՒՄ</t>
  </si>
  <si>
    <t>Բասենի մանկապարտեզ ՀՈԱԿ</t>
  </si>
  <si>
    <t>Պետական սեփականություն հանդիսացող հողերի վարձակ</t>
  </si>
  <si>
    <t>Այլ ոչ հարկային եկամուտներ</t>
  </si>
  <si>
    <t>Հողի վարձ. համայնքի սեփական հանդիսացող հողերի</t>
  </si>
  <si>
    <t>Հողի վարձակալություն ոչ գյուղ նշանակության հողերից</t>
  </si>
  <si>
    <t>Վարãական իրավախախտումներից եկամուտներ</t>
  </si>
  <si>
    <t xml:space="preserve">Արևիկ գյուղի սեփական եկամուտներ </t>
  </si>
  <si>
    <t xml:space="preserve">Հովիտ գյուղի սեփական եկամուտներ </t>
  </si>
  <si>
    <t xml:space="preserve">Կամո  գյուղի սեփական եկամուտներ </t>
  </si>
  <si>
    <t>Արևիկի երաժշտական դպրոց ՀՈԱԿ</t>
  </si>
  <si>
    <t>900215320368</t>
  </si>
  <si>
    <t>900215003097</t>
  </si>
  <si>
    <t>900215329047</t>
  </si>
  <si>
    <t>Խումբ</t>
  </si>
  <si>
    <t>Ենթախ.</t>
  </si>
  <si>
    <t>07</t>
  </si>
  <si>
    <t>01</t>
  </si>
  <si>
    <t>02</t>
  </si>
  <si>
    <t>09</t>
  </si>
  <si>
    <t>Գույքահարկ անհատ ձեռներեցներից և քաղ.շինություն.</t>
  </si>
  <si>
    <t>03</t>
  </si>
  <si>
    <t>900215302663</t>
  </si>
  <si>
    <t>Գույքահարկ կազմակ.փոխադրամիջոցների համար</t>
  </si>
  <si>
    <t>04</t>
  </si>
  <si>
    <t>900215302242</t>
  </si>
  <si>
    <t>16</t>
  </si>
  <si>
    <t>90</t>
  </si>
  <si>
    <t>91</t>
  </si>
  <si>
    <t>22</t>
  </si>
  <si>
    <t>50</t>
  </si>
  <si>
    <t>Համայնքի վարչ.տարածք.պետ.պահուստ հողի վարձ</t>
  </si>
  <si>
    <t>51</t>
  </si>
  <si>
    <t>900215302036</t>
  </si>
  <si>
    <t>52</t>
  </si>
  <si>
    <t>54</t>
  </si>
  <si>
    <t>24</t>
  </si>
  <si>
    <t>45</t>
  </si>
  <si>
    <t>11</t>
  </si>
  <si>
    <t>05</t>
  </si>
  <si>
    <t>21</t>
  </si>
  <si>
    <t>38</t>
  </si>
  <si>
    <t>46</t>
  </si>
  <si>
    <t>06</t>
  </si>
  <si>
    <t>Համայնքի տարածքում շինար.ավարտ.փսատագր համար</t>
  </si>
  <si>
    <t>900215302440</t>
  </si>
  <si>
    <t>08</t>
  </si>
  <si>
    <t>Այյգաբացի մանկապարտեզ</t>
  </si>
  <si>
    <t>Տեղական տուրք այլ ապրանքների դիմաց</t>
  </si>
  <si>
    <t>13</t>
  </si>
  <si>
    <t>Համ.սեփ.հանդ.ոչ գյուղ նշան հողերի վարձ.համար</t>
  </si>
  <si>
    <t>900215329260</t>
  </si>
  <si>
    <t>Համայնքի հաշվեկշռում հաշվառված գույքի վարձ.համար</t>
  </si>
  <si>
    <t>900212329278</t>
  </si>
  <si>
    <t>Գույքահարկ կազմ շինության համար</t>
  </si>
  <si>
    <t>900215304230</t>
  </si>
  <si>
    <t>28</t>
  </si>
  <si>
    <t>900215305344</t>
  </si>
  <si>
    <t>Գույքահարկ կազմակ.շենք շինութ.</t>
  </si>
  <si>
    <t>900215306151</t>
  </si>
  <si>
    <t>32</t>
  </si>
  <si>
    <t>900215306243</t>
  </si>
  <si>
    <t>Հողի վարձ. համ. սեփ. հանդ. ոչ գյուղ նշանակ. հողերի համար</t>
  </si>
  <si>
    <t>900215306300</t>
  </si>
  <si>
    <t>ՏՏ մինչև  200մ.ք շին.համար</t>
  </si>
  <si>
    <t>Գույքահարկ կազմակ. շենք. շինությունների համար</t>
  </si>
  <si>
    <t>9002153020236</t>
  </si>
  <si>
    <t>6</t>
  </si>
  <si>
    <t>Հողի վարձ. համայնքի սեփական  ոչ գյուղ.նշ.հողերի համ.</t>
  </si>
  <si>
    <t>900215303315</t>
  </si>
  <si>
    <t>ՔԿԱԳԲ</t>
  </si>
  <si>
    <t>Ð³Ù.³ñË.ÁÝÃ.ï³ñ.Ñ³Ù.÷.Ã.å³ï×.ïñ.Ñ³Ù</t>
  </si>
  <si>
    <t xml:space="preserve">900215302390 </t>
  </si>
  <si>
    <t>Հողի վարձ. համ. սեփ.հանդ.ոչ գյուղ.նշ.հողերի</t>
  </si>
  <si>
    <t>900215305278</t>
  </si>
  <si>
    <t>900215329252</t>
  </si>
  <si>
    <t xml:space="preserve">ԸՆԴԱՄԵՆԸ  ԵԿԱՄՈՒՏՆԵՐ </t>
  </si>
  <si>
    <t>ՏԻՄ-ի մատուցած ծառայությունների համար</t>
  </si>
  <si>
    <t>900215302564</t>
  </si>
  <si>
    <t xml:space="preserve">ԱԽՈՒՐՅԱՆ </t>
  </si>
  <si>
    <t>ԿԱՄՈ</t>
  </si>
  <si>
    <t xml:space="preserve">ՋՐԱՌԱՏ </t>
  </si>
  <si>
    <t>ԲԱՍԵՆ</t>
  </si>
  <si>
    <t xml:space="preserve">ՀՈՎԻՏ  </t>
  </si>
  <si>
    <t xml:space="preserve">ԿԱՌՆՈՒՏ  </t>
  </si>
  <si>
    <t xml:space="preserve">ԱՅԳԱԲԱՑ  </t>
  </si>
  <si>
    <t>ԱՐԵՎԻԿ</t>
  </si>
  <si>
    <t xml:space="preserve"> Ախուրյան գույքահարկ շինություններից</t>
  </si>
  <si>
    <t>Ախուրյան գույքահարկ անհատ ձեռներեցներից և քաղ.շինություն.</t>
  </si>
  <si>
    <t>Ախուրյան գույքահարկ կազմակ.փոխադրամիջոցների համար</t>
  </si>
  <si>
    <t>Ախուրյան հողի հարկ ոչ գյուղ նշ.հողերից</t>
  </si>
  <si>
    <t>Ախուրյան պետական տուրք ՔԿԱԳԲ</t>
  </si>
  <si>
    <t>Ախուրյան պետական տուրք  Նոտար</t>
  </si>
  <si>
    <t>Ախուրյան</t>
  </si>
  <si>
    <t>Ախուրյան հողի վարձ. համայնքի սեփական հանդիսացող հողերի</t>
  </si>
  <si>
    <t>Ախուրյան համայնքի վարչ.տարածք.պետ.պահուստ հողի վարձ</t>
  </si>
  <si>
    <t>Ախուրյան հողի վարձակալություն ոչ գյուղ նշանակության հողերից</t>
  </si>
  <si>
    <t>Ախուրյան գույքի վարձակալություն</t>
  </si>
  <si>
    <t>Ախուրյան վարãական իրավախախտումներից եկամուտներ</t>
  </si>
  <si>
    <t>Ախուրյան տեղական տուրք ոգելից խմիչք</t>
  </si>
  <si>
    <t>Ախուրյան տեղական տուրք ծխախոտ</t>
  </si>
  <si>
    <t xml:space="preserve">Ախուրյան տեղական տուրք վառելիքաքսայուղերի վաճառքի համար </t>
  </si>
  <si>
    <t>Ախուրյան տեղական հաս.սննդի օբյեկտների համար</t>
  </si>
  <si>
    <t>Ախուրյան տեղական տուրք  արտաքին գովազդ համար</t>
  </si>
  <si>
    <t>Ախուրյան համայնքի տարածքում շինար.ավարտ.փսատագր համար</t>
  </si>
  <si>
    <t>Ախուրյան աղբի վարձ տեղական վճար</t>
  </si>
  <si>
    <t>Ախուրյանի Ֆերմատա երաժշտական դպրոց ՀՈԱԿ տեղ.վճ</t>
  </si>
  <si>
    <t>Ախուրյանի Համալիր մարզադպրոց ՀՈԱԿ տեղ.վճ</t>
  </si>
  <si>
    <t xml:space="preserve"> Ախուրյանի Հեքիաթ մանկապարտեզ ՀՈԱԿ տեղական վճար</t>
  </si>
  <si>
    <t>Ախուրյանի Լ.Գյմուրի անվան  մանկապարտեզ ՀՈԱԿ տեղ.վճար</t>
  </si>
  <si>
    <t>Ախուրյանի Շուշան մանկապարտեզ տեղական վճար</t>
  </si>
  <si>
    <t>Ախուրյան գույքահարկ փոխադրամիջոցներ</t>
  </si>
  <si>
    <t>Արևիկ տեղական տուրք ծխախոտ</t>
  </si>
  <si>
    <t>Արևիկ հողի հարկ</t>
  </si>
  <si>
    <t>Արևիկ գույքահարկ փոխադրամիջոցներ</t>
  </si>
  <si>
    <t>Արևիկ գույքահարկ շինություններից</t>
  </si>
  <si>
    <t>Արևիկ տեղական տուրք ոգելից խմիչք</t>
  </si>
  <si>
    <t>Արևիկ հողի վարձ. համայնքի սեփական  ոչ գյուղ.նշ.հողերի համ.</t>
  </si>
  <si>
    <t>Արևիկ հողի վարձ. համայնքի սեփական հանդ.հողերի</t>
  </si>
  <si>
    <t>Այգաբաց գույքահարկ շինություններից</t>
  </si>
  <si>
    <t>Այգաբաց գույքահարկ փոխադրամիջոցներ</t>
  </si>
  <si>
    <t>Այգաբաց հողի հարկ</t>
  </si>
  <si>
    <t>Այգաբաց տեղական տուրք ծխախոտ</t>
  </si>
  <si>
    <t>Այգաբաց տեղական տուրք ոգելից խմիչք</t>
  </si>
  <si>
    <t>Այգաբաց հողի վարձ. համայնքի սեփական հանդիսացող հողերի</t>
  </si>
  <si>
    <t>Այյգաբացի մանկապարտեզ ՀՈԱԿ</t>
  </si>
  <si>
    <t>Կառնուտ գույքահարկ շինություններից</t>
  </si>
  <si>
    <t>Կառնուտ գույքահարկ փոխադրամիջոցներ</t>
  </si>
  <si>
    <t>Կառնուտ հողի հարկ</t>
  </si>
  <si>
    <t>Կառնուտ տեղական տուրք ծխախոտ</t>
  </si>
  <si>
    <t>Կառնուտ տեղական տուրք ոգելից խմիչք</t>
  </si>
  <si>
    <t>Կառնուտ հողի վարձ. համայնքի սեփական հանդ.հողերի</t>
  </si>
  <si>
    <t>Կառնուտ հողի վարձ. համ. սեփ.հանդ.ոչ գյուղ.նշ.հողերի</t>
  </si>
  <si>
    <t>Կառնուտ այլ ոչ հարկային եկամուտներ</t>
  </si>
  <si>
    <t>Հովիտ գույքահարկ շինություններից</t>
  </si>
  <si>
    <t>Հովիտ գույքահարկ փոխադրամիջոցներ</t>
  </si>
  <si>
    <t>Հովիտ հողի հարկ</t>
  </si>
  <si>
    <t>Հովիտ հողի վարձ. համայնքի սեփական հանդիսացող հողերի</t>
  </si>
  <si>
    <t>Հովիտ տեղական տուրք այլ ապրանքների դիմաց</t>
  </si>
  <si>
    <t>Հովիտ համ.սեփ.հանդ.ոչ գյուղ նշան հողերի վարձ.համար</t>
  </si>
  <si>
    <t>Բասեն գույքահարկ շինություններից</t>
  </si>
  <si>
    <t>Բասեն գույքահարկ փոխադրամիջոցներ</t>
  </si>
  <si>
    <t>Բասեն հողի հարկ</t>
  </si>
  <si>
    <t>Բասեն տեղական տուրք ծխախոտ</t>
  </si>
  <si>
    <t>Բասեն տեղական տուրք ոգելից խմիչք</t>
  </si>
  <si>
    <t>Բասեն հողի վարձ. համայնքի սեփական հանդիսացող հողերի</t>
  </si>
  <si>
    <t>Ջրառատ գույքահարկ շինություններից</t>
  </si>
  <si>
    <t>Ջրառատ գույքահարկ փոխադրամիջոցներ</t>
  </si>
  <si>
    <t>Ջրառատ հողի հարկ</t>
  </si>
  <si>
    <t>Ջրառատ տեղական տուրք ծխախոտ</t>
  </si>
  <si>
    <t>Ջրառատ հողի վարձ. համայնքի սեփական հանդ.հողերի</t>
  </si>
  <si>
    <t>Ջրառատ պետական սեփականություն հանդիսացող հողերի վարձակ</t>
  </si>
  <si>
    <t>Ջրառատ հողի վարձ. համ. սեփ. հանդ. ոչ գյուղ նշանակ. հողերի համար</t>
  </si>
  <si>
    <t>Կամո գույքահարկ շինություններից</t>
  </si>
  <si>
    <t>Կամո գույքահարկ փոխադրամիջոցներ</t>
  </si>
  <si>
    <t>Կամո հողի հարկ</t>
  </si>
  <si>
    <t>Կամո տեղական տուրք ոգելից խմիչք</t>
  </si>
  <si>
    <t>Կամո հողի վարձ. համայնքի սեփական հանդիսացող հողերի</t>
  </si>
  <si>
    <t>Կամո հողի վարձ. համ. սեփ. հանդ. ոչ գյուղ նշանակ. հողերի համար</t>
  </si>
  <si>
    <t>47</t>
  </si>
  <si>
    <t>1</t>
  </si>
  <si>
    <t>37</t>
  </si>
  <si>
    <t>36</t>
  </si>
  <si>
    <t>900215302291</t>
  </si>
  <si>
    <t xml:space="preserve">Համայնք.վարչ.տարածք.շին սկսելու </t>
  </si>
  <si>
    <t>39</t>
  </si>
  <si>
    <t>501-ից 1000 քառ.մետր</t>
  </si>
  <si>
    <t>34</t>
  </si>
  <si>
    <t>900215302366</t>
  </si>
  <si>
    <t>900215302309</t>
  </si>
  <si>
    <t>900215302655</t>
  </si>
  <si>
    <t>900215302598</t>
  </si>
  <si>
    <t>Ախուրյան  այլ ոչ հարկային եկամուտներ</t>
  </si>
  <si>
    <t>Ընդամենը հողի վարձակալություն</t>
  </si>
  <si>
    <t>Ընդամենը պետ.պահուստ.հող.հ.մ վ.տ</t>
  </si>
  <si>
    <t>Ընդամենը գույքի վարձակալություն</t>
  </si>
  <si>
    <t>Ընդամենը  այլ ոչ հարկային եկամուտներ</t>
  </si>
  <si>
    <t>Ընդամենը տեղական տուրքեր</t>
  </si>
  <si>
    <t>Ընդամենը տեղական վճարներ</t>
  </si>
  <si>
    <t>Ընդամենը հողի հարկ</t>
  </si>
  <si>
    <t>Ընդամենը պետական տուրքեր</t>
  </si>
  <si>
    <t>Ընդամենը գ.հարկ փոխադրամիջ.</t>
  </si>
  <si>
    <t>Ընդամենը գույք. հարկ շինություն.</t>
  </si>
  <si>
    <t>Ընդ. վարչ.իրավախ. մուտքեր</t>
  </si>
  <si>
    <t xml:space="preserve">ԸՆԴԱՄԵՆԸ        ԵԿԱՄՈՒՏՆԵՐ </t>
  </si>
  <si>
    <t>900215320293</t>
  </si>
  <si>
    <t>Բասեն այլ ոչ հարկային եկամուտներ</t>
  </si>
  <si>
    <t>Դատական վճիռներով ԴԱՀԿ</t>
  </si>
  <si>
    <t>900215302671</t>
  </si>
  <si>
    <t>900215304347</t>
  </si>
  <si>
    <t xml:space="preserve"> Տեղ. տուրք 20քառ.մետր  շին .սկսելու </t>
  </si>
  <si>
    <t xml:space="preserve"> Տեղ. տուրք  20քառ.մետր և ավել  շին .</t>
  </si>
  <si>
    <t>Կամոյի  մանկապարտեզ ՀՈԱԿ</t>
  </si>
  <si>
    <t>Այգաբաց գյուղի սեփական եկամ</t>
  </si>
  <si>
    <t>Կառնուտ գյուղի սեփական եկամ</t>
  </si>
  <si>
    <t>Բասեն գյուղի սեփական եկամուտ</t>
  </si>
  <si>
    <t xml:space="preserve">Ջրառատ գյուղի սեփական եկամ </t>
  </si>
  <si>
    <t>Կամոյի մանկապարտեզ ՀՈԱԿ</t>
  </si>
  <si>
    <t>900215003204</t>
  </si>
  <si>
    <t>900215003170</t>
  </si>
  <si>
    <t>Տևանսպորտային միջոցի վարձակալություն</t>
  </si>
  <si>
    <t>900215003188</t>
  </si>
  <si>
    <t xml:space="preserve"> Տ.Տ 201-500 քառ.մետր շին .սկսելու համ.</t>
  </si>
  <si>
    <t>33</t>
  </si>
  <si>
    <t>900215302317</t>
  </si>
  <si>
    <t xml:space="preserve"> Ախուրյան տեղական տուրք  շին .սկսելու համար501-1000 քառ.մետր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</si>
  <si>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</si>
  <si>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14</t>
  </si>
  <si>
    <t>9002150031</t>
  </si>
  <si>
    <t>900215302192</t>
  </si>
  <si>
    <t>900215302135</t>
  </si>
  <si>
    <t>900215004293</t>
  </si>
  <si>
    <t>900215004590</t>
  </si>
  <si>
    <t>900215004384</t>
  </si>
  <si>
    <t>900215004319</t>
  </si>
  <si>
    <t>900215004327</t>
  </si>
  <si>
    <t>900215004442</t>
  </si>
  <si>
    <t>900215004301</t>
  </si>
  <si>
    <t>900215004566</t>
  </si>
  <si>
    <t>900215003964</t>
  </si>
  <si>
    <t>900215004582</t>
  </si>
  <si>
    <t>900215004053</t>
  </si>
  <si>
    <t>900215004111</t>
  </si>
  <si>
    <t>900215003972</t>
  </si>
  <si>
    <t>900215003980</t>
  </si>
  <si>
    <t>900215003998</t>
  </si>
  <si>
    <t>900215004236</t>
  </si>
  <si>
    <t xml:space="preserve"> Ախուրյան գույք.հարկ իրավաբան.անձանց.</t>
  </si>
  <si>
    <t>Արևիկ գույք.հարկ իրավաբան.անձանց.</t>
  </si>
  <si>
    <t>Այգաբաց գույք.հարկ իրավաբան.անձանց.</t>
  </si>
  <si>
    <t>Հովիտ գույք.հարկ իրավաբան.անձանց.</t>
  </si>
  <si>
    <t>Բասեն գույք.հարկ իրավաբան.անձանց.</t>
  </si>
  <si>
    <t>Կառնուտ  գույք.հարկ իրավաբան.անձանց.</t>
  </si>
  <si>
    <t>Կամո  գույք.հարկ իրավաբան.անձանց.</t>
  </si>
  <si>
    <t>Ջրառատ  գույք.հարկ իրավաբան.անձանց.</t>
  </si>
  <si>
    <t>Ախուրյան  գույք.հարկ.ֆիզիկական անձ.</t>
  </si>
  <si>
    <t>Արևիկ  գույք.հարկ.ֆիզիկական անձ.</t>
  </si>
  <si>
    <t>Այգաբաց  գույք.հարկ.ֆիզիկական անձ.</t>
  </si>
  <si>
    <t>Կառնուտ գույք.հարկ.ֆիզիկական անձ.</t>
  </si>
  <si>
    <t>Հովիտ գույք.հարկ.ֆիզիկական անձ.</t>
  </si>
  <si>
    <t>Բասեն  գույք.հարկ.ֆիզիկական անձ.</t>
  </si>
  <si>
    <t>Ջրառատ  գույք.հարկ.ֆիզիկական անձ.</t>
  </si>
  <si>
    <t>Կամո  գույք.հարկ.ֆիզիկական անձ.</t>
  </si>
  <si>
    <t>40</t>
  </si>
  <si>
    <t>Ախուրյան համայնքի 2021թ բյուջեյի առաջին եռամսյակի  եկամուտների ճշտված պլանը, և կատարողականը առ 31,03,2021թ դրությամբ</t>
  </si>
  <si>
    <t>Պլան</t>
  </si>
  <si>
    <t>Կատարվել է</t>
  </si>
  <si>
    <t>Կատարման %</t>
  </si>
  <si>
    <t xml:space="preserve">Ընդամենը Ախուրյան գյուղի սեփական եկամուտներ   </t>
  </si>
  <si>
    <t>Համայնքի կողմից առանց պետ տուրքի մատուցված ծառ. համար</t>
  </si>
  <si>
    <t>48</t>
  </si>
  <si>
    <t>900215302150</t>
  </si>
  <si>
    <t>90021530331</t>
  </si>
  <si>
    <t>8</t>
  </si>
  <si>
    <t>900215303380</t>
  </si>
  <si>
    <t>Պետական բյուջեից տրամադրվող այլ դոտացիաներ</t>
  </si>
  <si>
    <t>Արևիկ գույքի վարձակալություն</t>
  </si>
  <si>
    <t>900215303331</t>
  </si>
  <si>
    <t>Արևիկ  այլ ոչ հարկային եկամուտներ</t>
  </si>
  <si>
    <t xml:space="preserve">Պետական բյուջեից տրամադրվող այլ դոտացիաներ    </t>
  </si>
  <si>
    <t>ԸՆԴԱՄԵՆԸ        ՄԱՆԿԱՊԱՐՏԵԶՆԵՐ</t>
  </si>
  <si>
    <t>Ընդամենը արտադպրոցական դաստ</t>
  </si>
  <si>
    <t xml:space="preserve">ԸՆԴԱՄԵՆԸ        </t>
  </si>
  <si>
    <t>900215004624</t>
  </si>
  <si>
    <t xml:space="preserve"> Ընթացիկ ոչ պաշտոնական դրամաշնորհներ </t>
  </si>
  <si>
    <t xml:space="preserve"> Կապիտալ ոչ պաշտոնական դրամաշնորհներ   </t>
  </si>
  <si>
    <t>900215003220</t>
  </si>
  <si>
    <t>ԸՆԴԱՄԵՆԸ   ԴՐԱՄԱՇՆՈՐՀՆԵՐ</t>
  </si>
  <si>
    <t>900215302184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</si>
</sst>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0.0000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name val="Arial Armenian"/>
      <family val="2"/>
    </font>
    <font>
      <b/>
      <sz val="11"/>
      <name val="Arial Armenian"/>
      <family val="2"/>
    </font>
    <font>
      <sz val="11"/>
      <color indexed="10"/>
      <name val="Arial Armenian"/>
      <family val="2"/>
    </font>
    <font>
      <b/>
      <sz val="11"/>
      <color indexed="10"/>
      <name val="Arial Armenian"/>
      <family val="2"/>
    </font>
    <font>
      <b/>
      <sz val="11"/>
      <color indexed="8"/>
      <name val="Arial Armenian"/>
      <family val="2"/>
    </font>
    <font>
      <sz val="12"/>
      <color indexed="8"/>
      <name val="Arial Armenian"/>
      <family val="2"/>
    </font>
    <font>
      <sz val="10"/>
      <name val="Arial Armenian"/>
      <family val="2"/>
    </font>
    <font>
      <b/>
      <sz val="9"/>
      <name val="Arial Armenian"/>
      <family val="2"/>
    </font>
    <font>
      <b/>
      <sz val="10"/>
      <name val="Arial Armenian"/>
      <family val="2"/>
    </font>
    <font>
      <sz val="10"/>
      <name val="Arial LatArm"/>
      <family val="2"/>
    </font>
    <font>
      <sz val="10"/>
      <name val="Sylfaen"/>
      <family val="1"/>
    </font>
    <font>
      <b/>
      <sz val="8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Armenian"/>
      <family val="2"/>
    </font>
    <font>
      <sz val="10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Armenian"/>
      <family val="2"/>
    </font>
    <font>
      <b/>
      <sz val="11"/>
      <color theme="1"/>
      <name val="Arial Armenian"/>
      <family val="2"/>
    </font>
    <font>
      <sz val="10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 style="medium"/>
      <right/>
      <top>
        <color indexed="63"/>
      </top>
      <bottom style="medium"/>
    </border>
    <border>
      <left style="thin"/>
      <right/>
      <top/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0" borderId="1" applyNumberFormat="0" applyFill="0" applyProtection="0">
      <alignment horizontal="left" vertical="center" wrapText="1"/>
    </xf>
    <xf numFmtId="4" fontId="14" fillId="0" borderId="1" applyFill="0" applyProtection="0">
      <alignment horizontal="right" vertical="center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73" fontId="1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172" fontId="51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1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49" fontId="5" fillId="0" borderId="17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51" fillId="0" borderId="19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9" fontId="3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49" fontId="5" fillId="0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49" fontId="5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49" fontId="5" fillId="0" borderId="23" xfId="0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172" fontId="6" fillId="0" borderId="14" xfId="0" applyNumberFormat="1" applyFont="1" applyBorder="1" applyAlignment="1">
      <alignment vertical="center"/>
    </xf>
    <xf numFmtId="0" fontId="3" fillId="0" borderId="24" xfId="0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52" fillId="0" borderId="26" xfId="0" applyFont="1" applyFill="1" applyBorder="1" applyAlignment="1">
      <alignment/>
    </xf>
    <xf numFmtId="49" fontId="5" fillId="0" borderId="26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/>
    </xf>
    <xf numFmtId="172" fontId="52" fillId="0" borderId="14" xfId="0" applyNumberFormat="1" applyFont="1" applyBorder="1" applyAlignment="1">
      <alignment/>
    </xf>
    <xf numFmtId="172" fontId="52" fillId="0" borderId="24" xfId="0" applyNumberFormat="1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173" fontId="11" fillId="0" borderId="12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3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72" fontId="51" fillId="0" borderId="28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49" fontId="5" fillId="0" borderId="15" xfId="0" applyNumberFormat="1" applyFont="1" applyBorder="1" applyAlignment="1">
      <alignment horizontal="center"/>
    </xf>
    <xf numFmtId="172" fontId="51" fillId="0" borderId="24" xfId="0" applyNumberFormat="1" applyFont="1" applyBorder="1" applyAlignment="1">
      <alignment horizontal="center" vertical="center"/>
    </xf>
    <xf numFmtId="172" fontId="51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0" fontId="13" fillId="0" borderId="1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3" fillId="0" borderId="28" xfId="0" applyFont="1" applyBorder="1" applyAlignment="1">
      <alignment horizontal="left" vertical="center"/>
    </xf>
    <xf numFmtId="49" fontId="5" fillId="0" borderId="28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5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3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/>
    </xf>
    <xf numFmtId="49" fontId="5" fillId="0" borderId="3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72" fontId="51" fillId="0" borderId="26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1" fillId="0" borderId="15" xfId="0" applyFont="1" applyFill="1" applyBorder="1" applyAlignment="1">
      <alignment horizontal="center" vertical="center"/>
    </xf>
    <xf numFmtId="0" fontId="51" fillId="0" borderId="15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wrapText="1"/>
    </xf>
    <xf numFmtId="0" fontId="11" fillId="0" borderId="11" xfId="0" applyFont="1" applyBorder="1" applyAlignment="1">
      <alignment vertical="center" wrapText="1"/>
    </xf>
    <xf numFmtId="172" fontId="51" fillId="0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1" fillId="0" borderId="14" xfId="0" applyFont="1" applyBorder="1" applyAlignment="1">
      <alignment/>
    </xf>
    <xf numFmtId="0" fontId="51" fillId="0" borderId="11" xfId="0" applyFont="1" applyFill="1" applyBorder="1" applyAlignment="1">
      <alignment/>
    </xf>
    <xf numFmtId="49" fontId="5" fillId="0" borderId="3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0" fontId="52" fillId="0" borderId="15" xfId="0" applyFont="1" applyFill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173" fontId="11" fillId="0" borderId="16" xfId="0" applyNumberFormat="1" applyFont="1" applyFill="1" applyBorder="1" applyAlignment="1">
      <alignment horizontal="center" vertical="center"/>
    </xf>
    <xf numFmtId="173" fontId="11" fillId="0" borderId="32" xfId="0" applyNumberFormat="1" applyFont="1" applyFill="1" applyBorder="1" applyAlignment="1">
      <alignment horizontal="center" vertical="center"/>
    </xf>
    <xf numFmtId="172" fontId="51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3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172" fontId="51" fillId="0" borderId="1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2" fontId="51" fillId="0" borderId="33" xfId="0" applyNumberFormat="1" applyFont="1" applyBorder="1" applyAlignment="1">
      <alignment horizontal="center" vertical="center"/>
    </xf>
    <xf numFmtId="4" fontId="14" fillId="0" borderId="1" xfId="34" applyNumberFormat="1" applyFont="1" applyFill="1" applyBorder="1" applyAlignment="1">
      <alignment horizontal="right" vertical="center"/>
    </xf>
    <xf numFmtId="172" fontId="6" fillId="0" borderId="2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2" fontId="4" fillId="0" borderId="3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2" fontId="6" fillId="0" borderId="24" xfId="0" applyNumberFormat="1" applyFont="1" applyBorder="1" applyAlignment="1">
      <alignment horizontal="center" vertical="center"/>
    </xf>
    <xf numFmtId="172" fontId="51" fillId="0" borderId="2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51" fillId="0" borderId="0" xfId="0" applyNumberFormat="1" applyFont="1" applyAlignment="1">
      <alignment horizontal="center" vertical="center"/>
    </xf>
    <xf numFmtId="172" fontId="51" fillId="0" borderId="12" xfId="0" applyNumberFormat="1" applyFont="1" applyFill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51" fillId="0" borderId="28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" fillId="0" borderId="18" xfId="0" applyFont="1" applyBorder="1" applyAlignment="1">
      <alignment/>
    </xf>
    <xf numFmtId="172" fontId="51" fillId="0" borderId="0" xfId="0" applyNumberFormat="1" applyFont="1" applyBorder="1" applyAlignment="1">
      <alignment horizontal="center" vertical="center"/>
    </xf>
    <xf numFmtId="0" fontId="15" fillId="0" borderId="1" xfId="33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172" fontId="51" fillId="0" borderId="3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72" fontId="51" fillId="0" borderId="13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72" fontId="51" fillId="0" borderId="13" xfId="0" applyNumberFormat="1" applyFont="1" applyBorder="1" applyAlignment="1">
      <alignment horizontal="center" vertical="center"/>
    </xf>
    <xf numFmtId="172" fontId="51" fillId="0" borderId="21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172" fontId="51" fillId="0" borderId="17" xfId="0" applyNumberFormat="1" applyFont="1" applyBorder="1" applyAlignment="1">
      <alignment horizontal="center" vertical="center"/>
    </xf>
    <xf numFmtId="172" fontId="51" fillId="0" borderId="21" xfId="0" applyNumberFormat="1" applyFont="1" applyFill="1" applyBorder="1" applyAlignment="1">
      <alignment horizontal="center" vertical="center"/>
    </xf>
    <xf numFmtId="0" fontId="15" fillId="0" borderId="36" xfId="33" applyFont="1" applyFill="1" applyBorder="1" applyAlignment="1">
      <alignment horizontal="left" vertical="center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vertical="center" wrapText="1"/>
    </xf>
    <xf numFmtId="0" fontId="3" fillId="0" borderId="2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172" fontId="4" fillId="0" borderId="11" xfId="0" applyNumberFormat="1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2" fontId="13" fillId="0" borderId="34" xfId="0" applyNumberFormat="1" applyFont="1" applyBorder="1" applyAlignment="1">
      <alignment horizontal="center" vertical="center" wrapText="1"/>
    </xf>
    <xf numFmtId="2" fontId="13" fillId="0" borderId="3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172" fontId="52" fillId="0" borderId="31" xfId="0" applyNumberFormat="1" applyFont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ft_arm10_BordWW_900" xfId="33"/>
    <cellStyle name="rgt_arm14_Money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5"/>
  <sheetViews>
    <sheetView tabSelected="1" zoomScalePageLayoutView="0" workbookViewId="0" topLeftCell="A127">
      <selection activeCell="B146" sqref="B146"/>
    </sheetView>
  </sheetViews>
  <sheetFormatPr defaultColWidth="9.140625" defaultRowHeight="15"/>
  <cols>
    <col min="1" max="1" width="4.28125" style="1" customWidth="1"/>
    <col min="2" max="2" width="43.28125" style="1" customWidth="1"/>
    <col min="3" max="3" width="4.140625" style="1" customWidth="1"/>
    <col min="4" max="4" width="4.00390625" style="1" customWidth="1"/>
    <col min="5" max="5" width="16.57421875" style="2" customWidth="1"/>
    <col min="6" max="6" width="9.7109375" style="181" customWidth="1"/>
    <col min="7" max="7" width="10.140625" style="181" customWidth="1"/>
    <col min="8" max="8" width="7.00390625" style="8" customWidth="1"/>
    <col min="9" max="16384" width="9.140625" style="4" customWidth="1"/>
  </cols>
  <sheetData>
    <row r="3" spans="1:8" ht="41.25" customHeight="1">
      <c r="A3" s="226" t="s">
        <v>339</v>
      </c>
      <c r="B3" s="227"/>
      <c r="C3" s="227"/>
      <c r="D3" s="227"/>
      <c r="E3" s="227"/>
      <c r="F3" s="227"/>
      <c r="G3" s="227"/>
      <c r="H3" s="227"/>
    </row>
    <row r="4" spans="1:8" s="5" customFormat="1" ht="63.75" customHeight="1">
      <c r="A4" s="11"/>
      <c r="B4" s="12" t="s">
        <v>95</v>
      </c>
      <c r="C4" s="13" t="s">
        <v>109</v>
      </c>
      <c r="D4" s="13" t="s">
        <v>110</v>
      </c>
      <c r="E4" s="14" t="s">
        <v>0</v>
      </c>
      <c r="F4" s="129" t="s">
        <v>340</v>
      </c>
      <c r="G4" s="107" t="s">
        <v>341</v>
      </c>
      <c r="H4" s="155" t="s">
        <v>342</v>
      </c>
    </row>
    <row r="5" spans="1:8" s="5" customFormat="1" ht="13.5" customHeight="1">
      <c r="A5" s="11"/>
      <c r="B5" s="30" t="s">
        <v>174</v>
      </c>
      <c r="C5" s="13"/>
      <c r="D5" s="13"/>
      <c r="E5" s="14"/>
      <c r="F5" s="170"/>
      <c r="G5" s="168"/>
      <c r="H5" s="15"/>
    </row>
    <row r="6" spans="1:8" s="5" customFormat="1" ht="15" customHeight="1">
      <c r="A6" s="16">
        <v>1</v>
      </c>
      <c r="B6" s="16" t="s">
        <v>81</v>
      </c>
      <c r="C6" s="18" t="s">
        <v>111</v>
      </c>
      <c r="D6" s="18" t="s">
        <v>112</v>
      </c>
      <c r="E6" s="18" t="s">
        <v>1</v>
      </c>
      <c r="F6" s="186">
        <v>349.4</v>
      </c>
      <c r="G6" s="168">
        <v>221.2</v>
      </c>
      <c r="H6" s="223">
        <f>G6/F6*100</f>
        <v>63.30852890669719</v>
      </c>
    </row>
    <row r="7" spans="1:8" s="5" customFormat="1" ht="15" customHeight="1">
      <c r="A7" s="16">
        <v>2</v>
      </c>
      <c r="B7" s="16" t="s">
        <v>82</v>
      </c>
      <c r="C7" s="18" t="s">
        <v>111</v>
      </c>
      <c r="D7" s="18" t="s">
        <v>113</v>
      </c>
      <c r="E7" s="18" t="s">
        <v>4</v>
      </c>
      <c r="F7" s="186">
        <v>21436.2</v>
      </c>
      <c r="G7" s="168">
        <v>7424.3</v>
      </c>
      <c r="H7" s="223">
        <f aca="true" t="shared" si="0" ref="H7:H69">G7/F7*100</f>
        <v>34.63440348569243</v>
      </c>
    </row>
    <row r="8" spans="1:8" s="5" customFormat="1" ht="15" customHeight="1">
      <c r="A8" s="16">
        <v>3</v>
      </c>
      <c r="B8" s="16" t="s">
        <v>115</v>
      </c>
      <c r="C8" s="18" t="s">
        <v>111</v>
      </c>
      <c r="D8" s="18" t="s">
        <v>116</v>
      </c>
      <c r="E8" s="18" t="s">
        <v>117</v>
      </c>
      <c r="F8" s="186">
        <v>722.3</v>
      </c>
      <c r="G8" s="168">
        <v>480.5</v>
      </c>
      <c r="H8" s="223">
        <f t="shared" si="0"/>
        <v>66.52360515021459</v>
      </c>
    </row>
    <row r="9" spans="1:8" s="5" customFormat="1" ht="15" customHeight="1">
      <c r="A9" s="16">
        <v>4</v>
      </c>
      <c r="B9" s="16" t="s">
        <v>118</v>
      </c>
      <c r="C9" s="18" t="s">
        <v>111</v>
      </c>
      <c r="D9" s="18" t="s">
        <v>119</v>
      </c>
      <c r="E9" s="18" t="s">
        <v>120</v>
      </c>
      <c r="F9" s="186">
        <v>580.8</v>
      </c>
      <c r="G9" s="130">
        <v>608.8</v>
      </c>
      <c r="H9" s="223">
        <f t="shared" si="0"/>
        <v>104.82093663911847</v>
      </c>
    </row>
    <row r="10" spans="1:8" s="5" customFormat="1" ht="15" customHeight="1">
      <c r="A10" s="16">
        <v>5</v>
      </c>
      <c r="B10" s="16" t="s">
        <v>83</v>
      </c>
      <c r="C10" s="18" t="s">
        <v>114</v>
      </c>
      <c r="D10" s="18" t="s">
        <v>112</v>
      </c>
      <c r="E10" s="18" t="s">
        <v>17</v>
      </c>
      <c r="F10" s="186">
        <v>7153.6</v>
      </c>
      <c r="G10" s="168">
        <v>1791.4</v>
      </c>
      <c r="H10" s="223">
        <f t="shared" si="0"/>
        <v>25.041936926862</v>
      </c>
    </row>
    <row r="11" spans="1:8" s="5" customFormat="1" ht="15" customHeight="1">
      <c r="A11" s="16">
        <v>6</v>
      </c>
      <c r="B11" s="16" t="s">
        <v>84</v>
      </c>
      <c r="C11" s="18" t="s">
        <v>114</v>
      </c>
      <c r="D11" s="18" t="s">
        <v>113</v>
      </c>
      <c r="E11" s="18" t="s">
        <v>25</v>
      </c>
      <c r="F11" s="187">
        <v>1133.1</v>
      </c>
      <c r="G11" s="168">
        <v>71.9</v>
      </c>
      <c r="H11" s="223">
        <f t="shared" si="0"/>
        <v>6.345424057894274</v>
      </c>
    </row>
    <row r="12" spans="1:8" s="5" customFormat="1" ht="15" customHeight="1">
      <c r="A12" s="16"/>
      <c r="B12" s="141" t="s">
        <v>322</v>
      </c>
      <c r="C12" s="52" t="s">
        <v>338</v>
      </c>
      <c r="D12" s="52" t="s">
        <v>112</v>
      </c>
      <c r="E12" s="47" t="s">
        <v>314</v>
      </c>
      <c r="F12" s="187"/>
      <c r="G12" s="168">
        <v>245.6</v>
      </c>
      <c r="H12" s="223"/>
    </row>
    <row r="13" spans="1:8" s="5" customFormat="1" ht="15" customHeight="1">
      <c r="A13" s="16"/>
      <c r="B13" s="141" t="s">
        <v>330</v>
      </c>
      <c r="C13" s="52" t="s">
        <v>338</v>
      </c>
      <c r="D13" s="52" t="s">
        <v>113</v>
      </c>
      <c r="E13" s="47" t="s">
        <v>306</v>
      </c>
      <c r="F13" s="187"/>
      <c r="G13" s="169">
        <v>492</v>
      </c>
      <c r="H13" s="223"/>
    </row>
    <row r="14" spans="1:10" s="5" customFormat="1" ht="15" customHeight="1">
      <c r="A14" s="16">
        <v>7</v>
      </c>
      <c r="B14" s="16" t="s">
        <v>26</v>
      </c>
      <c r="C14" s="18" t="s">
        <v>121</v>
      </c>
      <c r="D14" s="18" t="s">
        <v>122</v>
      </c>
      <c r="E14" s="18" t="s">
        <v>28</v>
      </c>
      <c r="F14" s="187">
        <v>500</v>
      </c>
      <c r="G14" s="169">
        <v>615</v>
      </c>
      <c r="H14" s="223">
        <f t="shared" si="0"/>
        <v>123</v>
      </c>
      <c r="I14" s="4"/>
      <c r="J14" s="4"/>
    </row>
    <row r="15" spans="1:8" s="5" customFormat="1" ht="15" customHeight="1">
      <c r="A15" s="16">
        <v>8</v>
      </c>
      <c r="B15" s="16" t="s">
        <v>27</v>
      </c>
      <c r="C15" s="18" t="s">
        <v>121</v>
      </c>
      <c r="D15" s="18" t="s">
        <v>123</v>
      </c>
      <c r="E15" s="18" t="s">
        <v>29</v>
      </c>
      <c r="F15" s="187">
        <v>200</v>
      </c>
      <c r="G15" s="169">
        <v>183</v>
      </c>
      <c r="H15" s="223">
        <f t="shared" si="0"/>
        <v>91.5</v>
      </c>
    </row>
    <row r="16" spans="1:8" s="5" customFormat="1" ht="15" customHeight="1">
      <c r="A16" s="16">
        <v>9</v>
      </c>
      <c r="B16" s="16" t="s">
        <v>99</v>
      </c>
      <c r="C16" s="18" t="s">
        <v>124</v>
      </c>
      <c r="D16" s="18" t="s">
        <v>125</v>
      </c>
      <c r="E16" s="18" t="s">
        <v>30</v>
      </c>
      <c r="F16" s="186">
        <v>3502.4</v>
      </c>
      <c r="G16" s="168">
        <v>166.7</v>
      </c>
      <c r="H16" s="223">
        <f t="shared" si="0"/>
        <v>4.759593421653722</v>
      </c>
    </row>
    <row r="17" spans="1:8" s="5" customFormat="1" ht="15" customHeight="1">
      <c r="A17" s="16">
        <v>10</v>
      </c>
      <c r="B17" s="16" t="s">
        <v>126</v>
      </c>
      <c r="C17" s="18" t="s">
        <v>124</v>
      </c>
      <c r="D17" s="18" t="s">
        <v>127</v>
      </c>
      <c r="E17" s="82" t="s">
        <v>128</v>
      </c>
      <c r="F17" s="186"/>
      <c r="G17" s="169">
        <v>9</v>
      </c>
      <c r="H17" s="223"/>
    </row>
    <row r="18" spans="1:8" s="5" customFormat="1" ht="15" customHeight="1">
      <c r="A18" s="16">
        <v>11</v>
      </c>
      <c r="B18" s="16" t="s">
        <v>100</v>
      </c>
      <c r="C18" s="18" t="s">
        <v>124</v>
      </c>
      <c r="D18" s="18" t="s">
        <v>129</v>
      </c>
      <c r="E18" s="18" t="s">
        <v>38</v>
      </c>
      <c r="F18" s="186">
        <v>458.5</v>
      </c>
      <c r="G18" s="168">
        <v>175.2</v>
      </c>
      <c r="H18" s="223">
        <f t="shared" si="0"/>
        <v>38.21155943293348</v>
      </c>
    </row>
    <row r="19" spans="1:8" s="5" customFormat="1" ht="15" customHeight="1">
      <c r="A19" s="16">
        <v>12</v>
      </c>
      <c r="B19" s="16" t="s">
        <v>90</v>
      </c>
      <c r="C19" s="18" t="s">
        <v>124</v>
      </c>
      <c r="D19" s="18" t="s">
        <v>130</v>
      </c>
      <c r="E19" s="18" t="s">
        <v>39</v>
      </c>
      <c r="F19" s="186">
        <v>594.5</v>
      </c>
      <c r="G19" s="169">
        <v>158.9</v>
      </c>
      <c r="H19" s="223">
        <f t="shared" si="0"/>
        <v>26.72834314550042</v>
      </c>
    </row>
    <row r="20" spans="1:8" s="5" customFormat="1" ht="15" customHeight="1">
      <c r="A20" s="16">
        <v>14</v>
      </c>
      <c r="B20" s="16" t="s">
        <v>295</v>
      </c>
      <c r="C20" s="18" t="s">
        <v>124</v>
      </c>
      <c r="D20" s="18" t="s">
        <v>130</v>
      </c>
      <c r="E20" s="18" t="s">
        <v>296</v>
      </c>
      <c r="F20" s="186">
        <v>1011.3</v>
      </c>
      <c r="G20" s="169">
        <v>60</v>
      </c>
      <c r="H20" s="223">
        <f t="shared" si="0"/>
        <v>5.9329575793533085</v>
      </c>
    </row>
    <row r="21" spans="1:8" s="5" customFormat="1" ht="15" customHeight="1">
      <c r="A21" s="16">
        <v>15</v>
      </c>
      <c r="B21" s="16" t="s">
        <v>101</v>
      </c>
      <c r="C21" s="18" t="s">
        <v>131</v>
      </c>
      <c r="D21" s="18" t="s">
        <v>125</v>
      </c>
      <c r="E21" s="82" t="s">
        <v>40</v>
      </c>
      <c r="F21" s="186"/>
      <c r="G21" s="169">
        <v>200</v>
      </c>
      <c r="H21" s="223"/>
    </row>
    <row r="22" spans="1:8" s="5" customFormat="1" ht="15" customHeight="1">
      <c r="A22" s="16">
        <v>16</v>
      </c>
      <c r="B22" s="16" t="s">
        <v>98</v>
      </c>
      <c r="C22" s="18" t="s">
        <v>151</v>
      </c>
      <c r="D22" s="18" t="s">
        <v>125</v>
      </c>
      <c r="E22" s="82" t="s">
        <v>266</v>
      </c>
      <c r="F22" s="186"/>
      <c r="G22" s="169">
        <v>3717</v>
      </c>
      <c r="H22" s="223"/>
    </row>
    <row r="23" spans="1:8" s="5" customFormat="1" ht="15" customHeight="1">
      <c r="A23" s="16">
        <v>17</v>
      </c>
      <c r="B23" s="59" t="s">
        <v>282</v>
      </c>
      <c r="C23" s="62" t="s">
        <v>151</v>
      </c>
      <c r="D23" s="62" t="s">
        <v>125</v>
      </c>
      <c r="E23" s="82" t="s">
        <v>283</v>
      </c>
      <c r="F23" s="186"/>
      <c r="G23" s="168"/>
      <c r="H23" s="223"/>
    </row>
    <row r="24" spans="1:8" s="5" customFormat="1" ht="15" customHeight="1">
      <c r="A24" s="16">
        <v>18</v>
      </c>
      <c r="B24" s="16" t="s">
        <v>73</v>
      </c>
      <c r="C24" s="18" t="s">
        <v>132</v>
      </c>
      <c r="D24" s="18" t="s">
        <v>134</v>
      </c>
      <c r="E24" s="85" t="s">
        <v>65</v>
      </c>
      <c r="F24" s="186"/>
      <c r="G24" s="168"/>
      <c r="H24" s="223"/>
    </row>
    <row r="25" spans="1:8" s="5" customFormat="1" ht="15" customHeight="1">
      <c r="A25" s="16">
        <v>19</v>
      </c>
      <c r="B25" s="16" t="s">
        <v>86</v>
      </c>
      <c r="C25" s="18" t="s">
        <v>132</v>
      </c>
      <c r="D25" s="18" t="s">
        <v>138</v>
      </c>
      <c r="E25" s="18" t="s">
        <v>41</v>
      </c>
      <c r="F25" s="186">
        <v>154.6</v>
      </c>
      <c r="G25" s="169">
        <v>117.5</v>
      </c>
      <c r="H25" s="223">
        <f t="shared" si="0"/>
        <v>76.00258732212161</v>
      </c>
    </row>
    <row r="26" spans="1:8" s="5" customFormat="1" ht="15" customHeight="1">
      <c r="A26" s="16">
        <v>20</v>
      </c>
      <c r="B26" s="16" t="s">
        <v>85</v>
      </c>
      <c r="C26" s="18" t="s">
        <v>132</v>
      </c>
      <c r="D26" s="18" t="s">
        <v>114</v>
      </c>
      <c r="E26" s="18" t="s">
        <v>70</v>
      </c>
      <c r="F26" s="186">
        <v>154.6</v>
      </c>
      <c r="G26" s="169">
        <v>117.5</v>
      </c>
      <c r="H26" s="223">
        <f t="shared" si="0"/>
        <v>76.00258732212161</v>
      </c>
    </row>
    <row r="27" spans="1:8" s="5" customFormat="1" ht="15" customHeight="1">
      <c r="A27" s="16">
        <v>21</v>
      </c>
      <c r="B27" s="16" t="s">
        <v>87</v>
      </c>
      <c r="C27" s="18" t="s">
        <v>132</v>
      </c>
      <c r="D27" s="18" t="s">
        <v>133</v>
      </c>
      <c r="E27" s="18" t="s">
        <v>66</v>
      </c>
      <c r="F27" s="186">
        <v>100.4</v>
      </c>
      <c r="G27" s="169">
        <v>100</v>
      </c>
      <c r="H27" s="223">
        <f t="shared" si="0"/>
        <v>99.601593625498</v>
      </c>
    </row>
    <row r="28" spans="1:8" s="5" customFormat="1" ht="15" customHeight="1">
      <c r="A28" s="16">
        <v>22</v>
      </c>
      <c r="B28" s="16" t="s">
        <v>74</v>
      </c>
      <c r="C28" s="18" t="s">
        <v>132</v>
      </c>
      <c r="D28" s="18" t="s">
        <v>121</v>
      </c>
      <c r="E28" s="82" t="s">
        <v>69</v>
      </c>
      <c r="F28" s="186">
        <v>34.9</v>
      </c>
      <c r="G28" s="169"/>
      <c r="H28" s="223">
        <f t="shared" si="0"/>
        <v>0</v>
      </c>
    </row>
    <row r="29" spans="1:8" s="5" customFormat="1" ht="15" customHeight="1">
      <c r="A29" s="16">
        <v>23</v>
      </c>
      <c r="B29" s="16" t="s">
        <v>88</v>
      </c>
      <c r="C29" s="18" t="s">
        <v>132</v>
      </c>
      <c r="D29" s="18" t="s">
        <v>135</v>
      </c>
      <c r="E29" s="18" t="s">
        <v>67</v>
      </c>
      <c r="F29" s="186">
        <v>14.9</v>
      </c>
      <c r="G29" s="168">
        <v>6.5</v>
      </c>
      <c r="H29" s="223">
        <f t="shared" si="0"/>
        <v>43.624161073825505</v>
      </c>
    </row>
    <row r="30" spans="1:8" s="5" customFormat="1" ht="15" customHeight="1">
      <c r="A30" s="16">
        <v>24</v>
      </c>
      <c r="B30" s="9" t="s">
        <v>166</v>
      </c>
      <c r="C30" s="25" t="s">
        <v>132</v>
      </c>
      <c r="D30" s="25" t="s">
        <v>124</v>
      </c>
      <c r="E30" s="86" t="s">
        <v>167</v>
      </c>
      <c r="F30" s="186"/>
      <c r="G30" s="168"/>
      <c r="H30" s="223"/>
    </row>
    <row r="31" spans="1:8" s="5" customFormat="1" ht="15" customHeight="1">
      <c r="A31" s="16">
        <v>25</v>
      </c>
      <c r="B31" s="15" t="s">
        <v>297</v>
      </c>
      <c r="C31" s="25" t="s">
        <v>132</v>
      </c>
      <c r="D31" s="25" t="s">
        <v>298</v>
      </c>
      <c r="E31" s="86" t="s">
        <v>299</v>
      </c>
      <c r="F31" s="186"/>
      <c r="G31" s="168"/>
      <c r="H31" s="223"/>
    </row>
    <row r="32" spans="1:8" s="5" customFormat="1" ht="15" customHeight="1">
      <c r="A32" s="16">
        <v>26</v>
      </c>
      <c r="B32" s="9" t="s">
        <v>261</v>
      </c>
      <c r="C32" s="25" t="s">
        <v>132</v>
      </c>
      <c r="D32" s="25" t="s">
        <v>262</v>
      </c>
      <c r="E32" s="86" t="s">
        <v>263</v>
      </c>
      <c r="F32" s="186"/>
      <c r="G32" s="169">
        <v>15</v>
      </c>
      <c r="H32" s="223"/>
    </row>
    <row r="33" spans="1:8" s="5" customFormat="1" ht="21" customHeight="1">
      <c r="A33" s="16">
        <v>27</v>
      </c>
      <c r="B33" s="27" t="s">
        <v>285</v>
      </c>
      <c r="C33" s="18" t="s">
        <v>132</v>
      </c>
      <c r="D33" s="18" t="s">
        <v>257</v>
      </c>
      <c r="E33" s="82" t="s">
        <v>258</v>
      </c>
      <c r="F33" s="186"/>
      <c r="G33" s="168"/>
      <c r="H33" s="223"/>
    </row>
    <row r="34" spans="1:8" s="5" customFormat="1" ht="24" customHeight="1">
      <c r="A34" s="16">
        <v>28</v>
      </c>
      <c r="B34" s="87" t="s">
        <v>286</v>
      </c>
      <c r="C34" s="18" t="s">
        <v>132</v>
      </c>
      <c r="D34" s="18" t="s">
        <v>256</v>
      </c>
      <c r="E34" s="82" t="s">
        <v>264</v>
      </c>
      <c r="F34" s="186"/>
      <c r="G34" s="168"/>
      <c r="H34" s="223"/>
    </row>
    <row r="35" spans="1:8" s="5" customFormat="1" ht="15" customHeight="1">
      <c r="A35" s="16">
        <v>29</v>
      </c>
      <c r="B35" s="16" t="s">
        <v>72</v>
      </c>
      <c r="C35" s="18" t="s">
        <v>132</v>
      </c>
      <c r="D35" s="18" t="s">
        <v>136</v>
      </c>
      <c r="E35" s="85" t="s">
        <v>68</v>
      </c>
      <c r="F35" s="186"/>
      <c r="G35" s="168"/>
      <c r="H35" s="223"/>
    </row>
    <row r="36" spans="1:8" s="5" customFormat="1" ht="15" customHeight="1">
      <c r="A36" s="16">
        <v>30</v>
      </c>
      <c r="B36" s="16" t="s">
        <v>259</v>
      </c>
      <c r="C36" s="18" t="s">
        <v>132</v>
      </c>
      <c r="D36" s="18" t="s">
        <v>260</v>
      </c>
      <c r="E36" s="82" t="s">
        <v>265</v>
      </c>
      <c r="F36" s="186"/>
      <c r="G36" s="169">
        <v>30</v>
      </c>
      <c r="H36" s="223"/>
    </row>
    <row r="37" spans="1:8" s="5" customFormat="1" ht="15" customHeight="1">
      <c r="A37" s="16">
        <v>31</v>
      </c>
      <c r="B37" s="16" t="s">
        <v>139</v>
      </c>
      <c r="C37" s="18" t="s">
        <v>137</v>
      </c>
      <c r="D37" s="18" t="s">
        <v>113</v>
      </c>
      <c r="E37" s="82" t="s">
        <v>140</v>
      </c>
      <c r="F37" s="186"/>
      <c r="G37" s="169">
        <v>3</v>
      </c>
      <c r="H37" s="223"/>
    </row>
    <row r="38" spans="1:8" s="5" customFormat="1" ht="15" customHeight="1">
      <c r="A38" s="16">
        <v>32</v>
      </c>
      <c r="B38" s="16" t="s">
        <v>172</v>
      </c>
      <c r="C38" s="18" t="s">
        <v>137</v>
      </c>
      <c r="D38" s="18" t="s">
        <v>116</v>
      </c>
      <c r="E38" s="82" t="s">
        <v>173</v>
      </c>
      <c r="F38" s="186"/>
      <c r="G38" s="168"/>
      <c r="H38" s="223"/>
    </row>
    <row r="39" spans="1:8" s="5" customFormat="1" ht="15" customHeight="1">
      <c r="A39" s="16">
        <v>33</v>
      </c>
      <c r="B39" s="16" t="s">
        <v>75</v>
      </c>
      <c r="C39" s="18" t="s">
        <v>137</v>
      </c>
      <c r="D39" s="18" t="s">
        <v>111</v>
      </c>
      <c r="E39" s="18" t="s">
        <v>52</v>
      </c>
      <c r="F39" s="187">
        <v>891</v>
      </c>
      <c r="G39" s="169">
        <v>490.6</v>
      </c>
      <c r="H39" s="223">
        <f t="shared" si="0"/>
        <v>55.06172839506173</v>
      </c>
    </row>
    <row r="40" spans="1:8" s="5" customFormat="1" ht="15" customHeight="1">
      <c r="A40" s="16">
        <v>34</v>
      </c>
      <c r="B40" s="16" t="s">
        <v>76</v>
      </c>
      <c r="C40" s="18" t="s">
        <v>137</v>
      </c>
      <c r="D40" s="18" t="s">
        <v>111</v>
      </c>
      <c r="E40" s="18" t="s">
        <v>53</v>
      </c>
      <c r="F40" s="186">
        <v>917.7</v>
      </c>
      <c r="G40" s="169">
        <v>411</v>
      </c>
      <c r="H40" s="223">
        <f t="shared" si="0"/>
        <v>44.785877737822815</v>
      </c>
    </row>
    <row r="41" spans="1:8" s="5" customFormat="1" ht="15" customHeight="1">
      <c r="A41" s="16">
        <v>35</v>
      </c>
      <c r="B41" s="16" t="s">
        <v>77</v>
      </c>
      <c r="C41" s="18" t="s">
        <v>137</v>
      </c>
      <c r="D41" s="18" t="s">
        <v>111</v>
      </c>
      <c r="E41" s="18" t="s">
        <v>54</v>
      </c>
      <c r="F41" s="187">
        <v>534.6</v>
      </c>
      <c r="G41" s="169">
        <v>237</v>
      </c>
      <c r="H41" s="223">
        <f t="shared" si="0"/>
        <v>44.33221099887766</v>
      </c>
    </row>
    <row r="42" spans="1:8" s="5" customFormat="1" ht="15" customHeight="1">
      <c r="A42" s="16">
        <v>36</v>
      </c>
      <c r="B42" s="16" t="s">
        <v>80</v>
      </c>
      <c r="C42" s="18" t="s">
        <v>137</v>
      </c>
      <c r="D42" s="18" t="s">
        <v>141</v>
      </c>
      <c r="E42" s="18" t="s">
        <v>59</v>
      </c>
      <c r="F42" s="187">
        <v>556.1</v>
      </c>
      <c r="G42" s="169">
        <v>645</v>
      </c>
      <c r="H42" s="223">
        <f t="shared" si="0"/>
        <v>115.98633339327458</v>
      </c>
    </row>
    <row r="43" spans="1:8" s="5" customFormat="1" ht="15" customHeight="1">
      <c r="A43" s="16">
        <v>37</v>
      </c>
      <c r="B43" s="16" t="s">
        <v>91</v>
      </c>
      <c r="C43" s="18" t="s">
        <v>137</v>
      </c>
      <c r="D43" s="18" t="s">
        <v>141</v>
      </c>
      <c r="E43" s="18" t="s">
        <v>57</v>
      </c>
      <c r="F43" s="187">
        <v>594</v>
      </c>
      <c r="G43" s="169">
        <v>400</v>
      </c>
      <c r="H43" s="223">
        <f t="shared" si="0"/>
        <v>67.34006734006735</v>
      </c>
    </row>
    <row r="44" spans="1:8" s="5" customFormat="1" ht="15" customHeight="1">
      <c r="A44" s="16">
        <v>38</v>
      </c>
      <c r="B44" s="16" t="s">
        <v>79</v>
      </c>
      <c r="C44" s="18" t="s">
        <v>137</v>
      </c>
      <c r="D44" s="18" t="s">
        <v>141</v>
      </c>
      <c r="E44" s="18" t="s">
        <v>58</v>
      </c>
      <c r="F44" s="186"/>
      <c r="G44" s="168"/>
      <c r="H44" s="223"/>
    </row>
    <row r="45" spans="1:8" s="5" customFormat="1" ht="15" customHeight="1">
      <c r="A45" s="16">
        <v>39</v>
      </c>
      <c r="B45" s="16" t="s">
        <v>78</v>
      </c>
      <c r="C45" s="18" t="s">
        <v>137</v>
      </c>
      <c r="D45" s="18" t="s">
        <v>134</v>
      </c>
      <c r="E45" s="18" t="s">
        <v>61</v>
      </c>
      <c r="F45" s="187">
        <v>3293.4</v>
      </c>
      <c r="G45" s="168">
        <v>2563.6</v>
      </c>
      <c r="H45" s="223">
        <f t="shared" si="0"/>
        <v>77.84052954393636</v>
      </c>
    </row>
    <row r="46" spans="1:8" s="5" customFormat="1" ht="15" customHeight="1">
      <c r="A46" s="16">
        <v>40</v>
      </c>
      <c r="B46" s="34" t="s">
        <v>71</v>
      </c>
      <c r="C46" s="36" t="s">
        <v>137</v>
      </c>
      <c r="D46" s="36" t="s">
        <v>119</v>
      </c>
      <c r="E46" s="83" t="s">
        <v>63</v>
      </c>
      <c r="F46" s="188"/>
      <c r="G46" s="170"/>
      <c r="H46" s="223"/>
    </row>
    <row r="47" spans="1:8" s="5" customFormat="1" ht="66" customHeight="1">
      <c r="A47" s="63"/>
      <c r="B47" s="160" t="s">
        <v>301</v>
      </c>
      <c r="C47" s="143" t="s">
        <v>137</v>
      </c>
      <c r="D47" s="143" t="s">
        <v>302</v>
      </c>
      <c r="E47" s="144" t="s">
        <v>294</v>
      </c>
      <c r="F47" s="183">
        <v>394.1</v>
      </c>
      <c r="G47" s="162">
        <v>867.4</v>
      </c>
      <c r="H47" s="223">
        <f t="shared" si="0"/>
        <v>220.09642222786093</v>
      </c>
    </row>
    <row r="48" spans="1:8" s="5" customFormat="1" ht="37.5" customHeight="1">
      <c r="A48" s="16"/>
      <c r="B48" s="114" t="s">
        <v>344</v>
      </c>
      <c r="C48" s="18" t="s">
        <v>345</v>
      </c>
      <c r="D48" s="18" t="s">
        <v>255</v>
      </c>
      <c r="E48" s="82" t="s">
        <v>346</v>
      </c>
      <c r="F48" s="184"/>
      <c r="G48" s="171">
        <v>12</v>
      </c>
      <c r="H48" s="223"/>
    </row>
    <row r="49" spans="1:8" s="6" customFormat="1" ht="15.75" customHeight="1" thickBot="1">
      <c r="A49" s="161">
        <v>1</v>
      </c>
      <c r="B49" s="224" t="s">
        <v>343</v>
      </c>
      <c r="C49" s="225"/>
      <c r="D49" s="225"/>
      <c r="E49" s="225"/>
      <c r="F49" s="189">
        <f>SUM(F6:F47)</f>
        <v>45282.4</v>
      </c>
      <c r="G49" s="172">
        <f>SUM(G6:G48)</f>
        <v>22636.6</v>
      </c>
      <c r="H49" s="223">
        <f t="shared" si="0"/>
        <v>49.98984152783421</v>
      </c>
    </row>
    <row r="50" spans="1:8" s="5" customFormat="1" ht="15.75" customHeight="1">
      <c r="A50" s="20"/>
      <c r="B50" s="20" t="s">
        <v>181</v>
      </c>
      <c r="C50" s="21"/>
      <c r="D50" s="21"/>
      <c r="E50" s="18"/>
      <c r="F50" s="190"/>
      <c r="G50" s="173"/>
      <c r="H50" s="223"/>
    </row>
    <row r="51" spans="1:8" s="5" customFormat="1" ht="15" customHeight="1">
      <c r="A51" s="16">
        <v>1</v>
      </c>
      <c r="B51" s="16" t="s">
        <v>92</v>
      </c>
      <c r="C51" s="18" t="s">
        <v>111</v>
      </c>
      <c r="D51" s="18" t="s">
        <v>112</v>
      </c>
      <c r="E51" s="18" t="s">
        <v>2</v>
      </c>
      <c r="F51" s="187">
        <v>17.8</v>
      </c>
      <c r="G51" s="168"/>
      <c r="H51" s="223">
        <f t="shared" si="0"/>
        <v>0</v>
      </c>
    </row>
    <row r="52" spans="1:8" s="5" customFormat="1" ht="15" customHeight="1">
      <c r="A52" s="16">
        <v>2</v>
      </c>
      <c r="B52" s="16" t="s">
        <v>82</v>
      </c>
      <c r="C52" s="18" t="s">
        <v>111</v>
      </c>
      <c r="D52" s="18" t="s">
        <v>113</v>
      </c>
      <c r="E52" s="18" t="s">
        <v>5</v>
      </c>
      <c r="F52" s="187">
        <v>2811.8</v>
      </c>
      <c r="G52" s="169">
        <v>809</v>
      </c>
      <c r="H52" s="223">
        <f t="shared" si="0"/>
        <v>28.77160537733836</v>
      </c>
    </row>
    <row r="53" spans="1:8" s="5" customFormat="1" ht="15" customHeight="1">
      <c r="A53" s="16">
        <v>3</v>
      </c>
      <c r="B53" s="16" t="s">
        <v>83</v>
      </c>
      <c r="C53" s="18" t="s">
        <v>114</v>
      </c>
      <c r="D53" s="18" t="s">
        <v>112</v>
      </c>
      <c r="E53" s="18" t="s">
        <v>18</v>
      </c>
      <c r="F53" s="187">
        <v>3437.9</v>
      </c>
      <c r="G53" s="168">
        <v>790.7</v>
      </c>
      <c r="H53" s="223">
        <f t="shared" si="0"/>
        <v>22.999505512085864</v>
      </c>
    </row>
    <row r="54" spans="1:8" s="5" customFormat="1" ht="15" customHeight="1">
      <c r="A54" s="16"/>
      <c r="B54" s="148" t="s">
        <v>323</v>
      </c>
      <c r="C54" s="17" t="s">
        <v>338</v>
      </c>
      <c r="D54" s="17" t="s">
        <v>112</v>
      </c>
      <c r="E54" s="18" t="s">
        <v>315</v>
      </c>
      <c r="F54" s="187"/>
      <c r="G54" s="168"/>
      <c r="H54" s="223"/>
    </row>
    <row r="55" spans="1:8" s="5" customFormat="1" ht="15" customHeight="1">
      <c r="A55" s="16"/>
      <c r="B55" s="148" t="s">
        <v>331</v>
      </c>
      <c r="C55" s="17" t="s">
        <v>338</v>
      </c>
      <c r="D55" s="17" t="s">
        <v>113</v>
      </c>
      <c r="E55" s="18" t="s">
        <v>307</v>
      </c>
      <c r="F55" s="187"/>
      <c r="G55" s="168">
        <v>33.1</v>
      </c>
      <c r="H55" s="223"/>
    </row>
    <row r="56" spans="1:8" s="5" customFormat="1" ht="15" customHeight="1">
      <c r="A56" s="16">
        <v>4</v>
      </c>
      <c r="B56" s="16" t="s">
        <v>85</v>
      </c>
      <c r="C56" s="18" t="s">
        <v>132</v>
      </c>
      <c r="D56" s="18" t="s">
        <v>141</v>
      </c>
      <c r="E56" s="18" t="s">
        <v>47</v>
      </c>
      <c r="F56" s="187">
        <v>16.6</v>
      </c>
      <c r="G56" s="169">
        <v>66</v>
      </c>
      <c r="H56" s="223">
        <f t="shared" si="0"/>
        <v>397.5903614457831</v>
      </c>
    </row>
    <row r="57" spans="1:8" s="5" customFormat="1" ht="15" customHeight="1">
      <c r="A57" s="16">
        <v>5</v>
      </c>
      <c r="B57" s="16" t="s">
        <v>86</v>
      </c>
      <c r="C57" s="18" t="s">
        <v>132</v>
      </c>
      <c r="D57" s="18" t="s">
        <v>162</v>
      </c>
      <c r="E57" s="18" t="s">
        <v>42</v>
      </c>
      <c r="F57" s="187">
        <v>22.1</v>
      </c>
      <c r="G57" s="169">
        <v>88</v>
      </c>
      <c r="H57" s="223">
        <f t="shared" si="0"/>
        <v>398.1900452488687</v>
      </c>
    </row>
    <row r="58" spans="1:8" s="5" customFormat="1" ht="15" customHeight="1">
      <c r="A58" s="16">
        <v>6</v>
      </c>
      <c r="B58" s="16" t="s">
        <v>163</v>
      </c>
      <c r="C58" s="18" t="s">
        <v>124</v>
      </c>
      <c r="D58" s="18" t="s">
        <v>129</v>
      </c>
      <c r="E58" s="18" t="s">
        <v>37</v>
      </c>
      <c r="F58" s="187">
        <v>236.4</v>
      </c>
      <c r="G58" s="169">
        <v>99</v>
      </c>
      <c r="H58" s="223">
        <f t="shared" si="0"/>
        <v>41.878172588832484</v>
      </c>
    </row>
    <row r="59" spans="1:8" s="5" customFormat="1" ht="15" customHeight="1">
      <c r="A59" s="16"/>
      <c r="B59" s="16" t="s">
        <v>90</v>
      </c>
      <c r="C59" s="18" t="s">
        <v>124</v>
      </c>
      <c r="D59" s="18" t="s">
        <v>130</v>
      </c>
      <c r="E59" s="18" t="s">
        <v>347</v>
      </c>
      <c r="F59" s="187"/>
      <c r="G59" s="169">
        <v>26.5</v>
      </c>
      <c r="H59" s="223"/>
    </row>
    <row r="60" spans="1:8" s="5" customFormat="1" ht="15" customHeight="1">
      <c r="A60" s="16">
        <v>7</v>
      </c>
      <c r="B60" s="16" t="s">
        <v>89</v>
      </c>
      <c r="C60" s="18" t="s">
        <v>124</v>
      </c>
      <c r="D60" s="18" t="s">
        <v>125</v>
      </c>
      <c r="E60" s="18" t="s">
        <v>164</v>
      </c>
      <c r="F60" s="187">
        <v>519.4</v>
      </c>
      <c r="G60" s="168">
        <v>23.8</v>
      </c>
      <c r="H60" s="223">
        <f t="shared" si="0"/>
        <v>4.5822102425876015</v>
      </c>
    </row>
    <row r="61" spans="1:8" s="5" customFormat="1" ht="15" customHeight="1">
      <c r="A61" s="16"/>
      <c r="B61" s="16" t="s">
        <v>98</v>
      </c>
      <c r="C61" s="18" t="s">
        <v>348</v>
      </c>
      <c r="D61" s="18" t="s">
        <v>125</v>
      </c>
      <c r="E61" s="18" t="s">
        <v>349</v>
      </c>
      <c r="F61" s="187"/>
      <c r="G61" s="168">
        <v>1208.7</v>
      </c>
      <c r="H61" s="223"/>
    </row>
    <row r="62" spans="1:8" s="5" customFormat="1" ht="15" customHeight="1">
      <c r="A62" s="16">
        <v>8</v>
      </c>
      <c r="B62" s="16" t="s">
        <v>93</v>
      </c>
      <c r="C62" s="18" t="s">
        <v>137</v>
      </c>
      <c r="D62" s="18" t="s">
        <v>111</v>
      </c>
      <c r="E62" s="18" t="s">
        <v>55</v>
      </c>
      <c r="F62" s="187">
        <v>445.5</v>
      </c>
      <c r="G62" s="169">
        <v>177</v>
      </c>
      <c r="H62" s="223">
        <f t="shared" si="0"/>
        <v>39.73063973063973</v>
      </c>
    </row>
    <row r="63" spans="1:8" s="5" customFormat="1" ht="15" customHeight="1" thickBot="1">
      <c r="A63" s="34">
        <v>9</v>
      </c>
      <c r="B63" s="34" t="s">
        <v>105</v>
      </c>
      <c r="C63" s="36" t="s">
        <v>137</v>
      </c>
      <c r="D63" s="36" t="s">
        <v>141</v>
      </c>
      <c r="E63" s="36" t="s">
        <v>60</v>
      </c>
      <c r="F63" s="191">
        <v>161.6</v>
      </c>
      <c r="G63" s="174">
        <v>178.5</v>
      </c>
      <c r="H63" s="223">
        <f t="shared" si="0"/>
        <v>110.45792079207921</v>
      </c>
    </row>
    <row r="64" spans="1:8" s="6" customFormat="1" ht="21.75" customHeight="1" thickBot="1">
      <c r="A64" s="38">
        <v>2</v>
      </c>
      <c r="B64" s="39" t="s">
        <v>102</v>
      </c>
      <c r="C64" s="40"/>
      <c r="D64" s="40"/>
      <c r="E64" s="106"/>
      <c r="F64" s="192">
        <f>SUM(F51:F63)</f>
        <v>7669.1</v>
      </c>
      <c r="G64" s="175">
        <f>SUM(G51:G63)</f>
        <v>3500.3</v>
      </c>
      <c r="H64" s="223">
        <f t="shared" si="0"/>
        <v>45.64160070934008</v>
      </c>
    </row>
    <row r="65" spans="1:8" s="6" customFormat="1" ht="11.25" customHeight="1">
      <c r="A65" s="44"/>
      <c r="B65" s="37"/>
      <c r="C65" s="45"/>
      <c r="D65" s="45"/>
      <c r="E65" s="46"/>
      <c r="F65" s="193"/>
      <c r="G65" s="176"/>
      <c r="H65" s="223"/>
    </row>
    <row r="66" spans="1:8" s="5" customFormat="1" ht="12.75" customHeight="1">
      <c r="A66" s="20"/>
      <c r="B66" s="20" t="s">
        <v>180</v>
      </c>
      <c r="C66" s="21"/>
      <c r="D66" s="21"/>
      <c r="E66" s="18"/>
      <c r="F66" s="186"/>
      <c r="G66" s="168"/>
      <c r="H66" s="223"/>
    </row>
    <row r="67" spans="1:8" s="5" customFormat="1" ht="15" customHeight="1">
      <c r="A67" s="16">
        <v>1</v>
      </c>
      <c r="B67" s="16" t="s">
        <v>92</v>
      </c>
      <c r="C67" s="18" t="s">
        <v>111</v>
      </c>
      <c r="D67" s="18" t="s">
        <v>112</v>
      </c>
      <c r="E67" s="18" t="s">
        <v>3</v>
      </c>
      <c r="F67" s="186">
        <v>0.1</v>
      </c>
      <c r="G67" s="168"/>
      <c r="H67" s="223">
        <f t="shared" si="0"/>
        <v>0</v>
      </c>
    </row>
    <row r="68" spans="1:8" s="5" customFormat="1" ht="15" customHeight="1">
      <c r="A68" s="16">
        <v>2</v>
      </c>
      <c r="B68" s="16" t="s">
        <v>82</v>
      </c>
      <c r="C68" s="18" t="s">
        <v>111</v>
      </c>
      <c r="D68" s="18" t="s">
        <v>113</v>
      </c>
      <c r="E68" s="18" t="s">
        <v>10</v>
      </c>
      <c r="F68" s="187">
        <v>1618</v>
      </c>
      <c r="G68" s="169">
        <v>546</v>
      </c>
      <c r="H68" s="223">
        <f t="shared" si="0"/>
        <v>33.74536464771323</v>
      </c>
    </row>
    <row r="69" spans="1:8" s="5" customFormat="1" ht="15" customHeight="1">
      <c r="A69" s="16">
        <v>3</v>
      </c>
      <c r="B69" s="16" t="s">
        <v>83</v>
      </c>
      <c r="C69" s="18" t="s">
        <v>114</v>
      </c>
      <c r="D69" s="18" t="s">
        <v>112</v>
      </c>
      <c r="E69" s="18" t="s">
        <v>19</v>
      </c>
      <c r="F69" s="186">
        <v>2049.5</v>
      </c>
      <c r="G69" s="169">
        <v>259</v>
      </c>
      <c r="H69" s="223">
        <f t="shared" si="0"/>
        <v>12.637228592339595</v>
      </c>
    </row>
    <row r="70" spans="1:8" s="5" customFormat="1" ht="15" customHeight="1">
      <c r="A70" s="16"/>
      <c r="B70" s="148" t="s">
        <v>324</v>
      </c>
      <c r="C70" s="17" t="s">
        <v>338</v>
      </c>
      <c r="D70" s="17" t="s">
        <v>112</v>
      </c>
      <c r="E70" s="18" t="s">
        <v>316</v>
      </c>
      <c r="F70" s="186"/>
      <c r="G70" s="169">
        <v>14.9</v>
      </c>
      <c r="H70" s="223"/>
    </row>
    <row r="71" spans="1:8" s="5" customFormat="1" ht="15" customHeight="1">
      <c r="A71" s="16"/>
      <c r="B71" s="148" t="s">
        <v>332</v>
      </c>
      <c r="C71" s="17" t="s">
        <v>338</v>
      </c>
      <c r="D71" s="17" t="s">
        <v>113</v>
      </c>
      <c r="E71" s="18" t="s">
        <v>308</v>
      </c>
      <c r="F71" s="186"/>
      <c r="G71" s="169">
        <v>5.5</v>
      </c>
      <c r="H71" s="223"/>
    </row>
    <row r="72" spans="1:8" s="5" customFormat="1" ht="15" customHeight="1">
      <c r="A72" s="16">
        <v>4</v>
      </c>
      <c r="B72" s="16" t="s">
        <v>85</v>
      </c>
      <c r="C72" s="18" t="s">
        <v>132</v>
      </c>
      <c r="D72" s="18" t="s">
        <v>114</v>
      </c>
      <c r="E72" s="18" t="s">
        <v>51</v>
      </c>
      <c r="F72" s="186">
        <v>2.5</v>
      </c>
      <c r="G72" s="169"/>
      <c r="H72" s="223">
        <f aca="true" t="shared" si="1" ref="H72:H136">G72/F72*100</f>
        <v>0</v>
      </c>
    </row>
    <row r="73" spans="1:8" s="5" customFormat="1" ht="15" customHeight="1">
      <c r="A73" s="16">
        <v>5</v>
      </c>
      <c r="B73" s="16" t="s">
        <v>86</v>
      </c>
      <c r="C73" s="18" t="s">
        <v>132</v>
      </c>
      <c r="D73" s="18" t="s">
        <v>111</v>
      </c>
      <c r="E73" s="18" t="s">
        <v>46</v>
      </c>
      <c r="F73" s="186">
        <v>2.5</v>
      </c>
      <c r="G73" s="169"/>
      <c r="H73" s="223">
        <f t="shared" si="1"/>
        <v>0</v>
      </c>
    </row>
    <row r="74" spans="1:8" s="5" customFormat="1" ht="15" customHeight="1">
      <c r="A74" s="16">
        <v>6</v>
      </c>
      <c r="B74" s="16" t="s">
        <v>99</v>
      </c>
      <c r="C74" s="18" t="s">
        <v>124</v>
      </c>
      <c r="D74" s="18" t="s">
        <v>125</v>
      </c>
      <c r="E74" s="18" t="s">
        <v>31</v>
      </c>
      <c r="F74" s="186">
        <v>5856.1</v>
      </c>
      <c r="G74" s="169">
        <v>206</v>
      </c>
      <c r="H74" s="223">
        <f t="shared" si="1"/>
        <v>3.5176994928365293</v>
      </c>
    </row>
    <row r="75" spans="1:8" s="5" customFormat="1" ht="15" customHeight="1" thickBot="1">
      <c r="A75" s="34">
        <v>7</v>
      </c>
      <c r="B75" s="34" t="s">
        <v>142</v>
      </c>
      <c r="C75" s="36" t="s">
        <v>137</v>
      </c>
      <c r="D75" s="36" t="s">
        <v>111</v>
      </c>
      <c r="E75" s="36" t="s">
        <v>107</v>
      </c>
      <c r="F75" s="188">
        <v>222.8</v>
      </c>
      <c r="G75" s="174">
        <v>135</v>
      </c>
      <c r="H75" s="223">
        <f t="shared" si="1"/>
        <v>60.592459605026924</v>
      </c>
    </row>
    <row r="76" spans="1:8" s="6" customFormat="1" ht="15" customHeight="1" thickBot="1">
      <c r="A76" s="38">
        <v>3</v>
      </c>
      <c r="B76" s="39" t="s">
        <v>288</v>
      </c>
      <c r="C76" s="40"/>
      <c r="D76" s="40"/>
      <c r="E76" s="105"/>
      <c r="F76" s="194">
        <f>SUM(F67:F75)</f>
        <v>9751.5</v>
      </c>
      <c r="G76" s="175">
        <f>SUM(G66:G75)</f>
        <v>1166.4</v>
      </c>
      <c r="H76" s="223">
        <f t="shared" si="1"/>
        <v>11.961236732810338</v>
      </c>
    </row>
    <row r="77" spans="1:8" s="5" customFormat="1" ht="15" customHeight="1">
      <c r="A77" s="44"/>
      <c r="B77" s="44" t="s">
        <v>179</v>
      </c>
      <c r="C77" s="45"/>
      <c r="D77" s="45"/>
      <c r="E77" s="47"/>
      <c r="F77" s="190"/>
      <c r="G77" s="173"/>
      <c r="H77" s="223"/>
    </row>
    <row r="78" spans="1:8" s="5" customFormat="1" ht="15" customHeight="1">
      <c r="A78" s="16">
        <v>1</v>
      </c>
      <c r="B78" s="16" t="s">
        <v>92</v>
      </c>
      <c r="C78" s="18" t="s">
        <v>111</v>
      </c>
      <c r="D78" s="18" t="s">
        <v>116</v>
      </c>
      <c r="E78" s="18" t="s">
        <v>12</v>
      </c>
      <c r="F78" s="186">
        <v>11.7</v>
      </c>
      <c r="G78" s="168">
        <v>10.5</v>
      </c>
      <c r="H78" s="223">
        <f t="shared" si="1"/>
        <v>89.74358974358975</v>
      </c>
    </row>
    <row r="79" spans="1:8" s="5" customFormat="1" ht="15" customHeight="1">
      <c r="A79" s="16">
        <v>2</v>
      </c>
      <c r="B79" s="16" t="s">
        <v>82</v>
      </c>
      <c r="C79" s="18" t="s">
        <v>111</v>
      </c>
      <c r="D79" s="18" t="s">
        <v>113</v>
      </c>
      <c r="E79" s="18" t="s">
        <v>7</v>
      </c>
      <c r="F79" s="187">
        <v>2042.4</v>
      </c>
      <c r="G79" s="168">
        <v>537.5</v>
      </c>
      <c r="H79" s="223">
        <f t="shared" si="1"/>
        <v>26.31707794751273</v>
      </c>
    </row>
    <row r="80" spans="1:8" s="5" customFormat="1" ht="15" customHeight="1">
      <c r="A80" s="16">
        <v>3</v>
      </c>
      <c r="B80" s="16" t="s">
        <v>83</v>
      </c>
      <c r="C80" s="18" t="s">
        <v>114</v>
      </c>
      <c r="D80" s="18" t="s">
        <v>112</v>
      </c>
      <c r="E80" s="18" t="s">
        <v>20</v>
      </c>
      <c r="F80" s="187">
        <v>2471.4</v>
      </c>
      <c r="G80" s="169">
        <v>650</v>
      </c>
      <c r="H80" s="223">
        <f t="shared" si="1"/>
        <v>26.30088209112244</v>
      </c>
    </row>
    <row r="81" spans="1:8" s="5" customFormat="1" ht="15" customHeight="1">
      <c r="A81" s="16"/>
      <c r="B81" s="148" t="s">
        <v>327</v>
      </c>
      <c r="C81" s="17" t="s">
        <v>338</v>
      </c>
      <c r="D81" s="17" t="s">
        <v>112</v>
      </c>
      <c r="E81" s="18" t="s">
        <v>319</v>
      </c>
      <c r="F81" s="187"/>
      <c r="G81" s="169"/>
      <c r="H81" s="223"/>
    </row>
    <row r="82" spans="1:8" s="5" customFormat="1" ht="15" customHeight="1">
      <c r="A82" s="16"/>
      <c r="B82" s="148" t="s">
        <v>333</v>
      </c>
      <c r="C82" s="17" t="s">
        <v>338</v>
      </c>
      <c r="D82" s="17" t="s">
        <v>113</v>
      </c>
      <c r="E82" s="18" t="s">
        <v>309</v>
      </c>
      <c r="F82" s="187"/>
      <c r="G82" s="169"/>
      <c r="H82" s="223"/>
    </row>
    <row r="83" spans="1:8" s="5" customFormat="1" ht="15" customHeight="1">
      <c r="A83" s="16">
        <v>4</v>
      </c>
      <c r="B83" s="16" t="s">
        <v>85</v>
      </c>
      <c r="C83" s="18" t="s">
        <v>132</v>
      </c>
      <c r="D83" s="18" t="s">
        <v>141</v>
      </c>
      <c r="E83" s="18" t="s">
        <v>49</v>
      </c>
      <c r="F83" s="186">
        <v>22.6</v>
      </c>
      <c r="G83" s="169"/>
      <c r="H83" s="223">
        <f t="shared" si="1"/>
        <v>0</v>
      </c>
    </row>
    <row r="84" spans="1:8" s="5" customFormat="1" ht="15" customHeight="1">
      <c r="A84" s="16">
        <v>5</v>
      </c>
      <c r="B84" s="16" t="s">
        <v>86</v>
      </c>
      <c r="C84" s="18" t="s">
        <v>132</v>
      </c>
      <c r="D84" s="18" t="s">
        <v>138</v>
      </c>
      <c r="E84" s="18" t="s">
        <v>44</v>
      </c>
      <c r="F84" s="186">
        <v>22.6</v>
      </c>
      <c r="G84" s="169"/>
      <c r="H84" s="223">
        <f t="shared" si="1"/>
        <v>0</v>
      </c>
    </row>
    <row r="85" spans="1:8" s="5" customFormat="1" ht="15" customHeight="1">
      <c r="A85" s="16">
        <v>6</v>
      </c>
      <c r="B85" s="16" t="s">
        <v>89</v>
      </c>
      <c r="C85" s="18" t="s">
        <v>124</v>
      </c>
      <c r="D85" s="18" t="s">
        <v>125</v>
      </c>
      <c r="E85" s="18" t="s">
        <v>32</v>
      </c>
      <c r="F85" s="186">
        <v>1962.2</v>
      </c>
      <c r="G85" s="169">
        <v>463.2</v>
      </c>
      <c r="H85" s="223">
        <f t="shared" si="1"/>
        <v>23.606156355111608</v>
      </c>
    </row>
    <row r="86" spans="1:8" s="5" customFormat="1" ht="15" customHeight="1">
      <c r="A86" s="16">
        <v>7</v>
      </c>
      <c r="B86" s="16" t="s">
        <v>168</v>
      </c>
      <c r="C86" s="18" t="s">
        <v>124</v>
      </c>
      <c r="D86" s="18" t="s">
        <v>129</v>
      </c>
      <c r="E86" s="18" t="s">
        <v>169</v>
      </c>
      <c r="F86" s="187">
        <v>224.4</v>
      </c>
      <c r="G86" s="169">
        <v>323.2</v>
      </c>
      <c r="H86" s="223">
        <f t="shared" si="1"/>
        <v>144.02852049910874</v>
      </c>
    </row>
    <row r="87" spans="1:8" s="5" customFormat="1" ht="15" customHeight="1" thickBot="1">
      <c r="A87" s="34">
        <v>8</v>
      </c>
      <c r="B87" s="34" t="s">
        <v>98</v>
      </c>
      <c r="C87" s="36" t="s">
        <v>151</v>
      </c>
      <c r="D87" s="36" t="s">
        <v>125</v>
      </c>
      <c r="E87" s="84" t="s">
        <v>152</v>
      </c>
      <c r="F87" s="188"/>
      <c r="G87" s="174">
        <v>549.6</v>
      </c>
      <c r="H87" s="223"/>
    </row>
    <row r="88" spans="1:8" s="6" customFormat="1" ht="13.5" customHeight="1" thickBot="1">
      <c r="A88" s="38">
        <v>4</v>
      </c>
      <c r="B88" s="39" t="s">
        <v>289</v>
      </c>
      <c r="C88" s="40"/>
      <c r="D88" s="40"/>
      <c r="E88" s="106"/>
      <c r="F88" s="194">
        <f>SUM(F78:F87)</f>
        <v>6757.3</v>
      </c>
      <c r="G88" s="175">
        <f>SUM(G78:G87)</f>
        <v>2534</v>
      </c>
      <c r="H88" s="223">
        <f t="shared" si="1"/>
        <v>37.50018498512719</v>
      </c>
    </row>
    <row r="89" spans="1:8" s="6" customFormat="1" ht="13.5" customHeight="1">
      <c r="A89" s="228"/>
      <c r="B89" s="229"/>
      <c r="C89" s="230"/>
      <c r="D89" s="230"/>
      <c r="E89" s="231"/>
      <c r="F89" s="232"/>
      <c r="G89" s="233"/>
      <c r="H89" s="223"/>
    </row>
    <row r="90" spans="1:8" s="6" customFormat="1" ht="13.5" customHeight="1">
      <c r="A90" s="228"/>
      <c r="B90" s="229"/>
      <c r="C90" s="230"/>
      <c r="D90" s="230"/>
      <c r="E90" s="231"/>
      <c r="F90" s="232"/>
      <c r="G90" s="233"/>
      <c r="H90" s="223"/>
    </row>
    <row r="91" spans="1:8" s="6" customFormat="1" ht="13.5" customHeight="1">
      <c r="A91" s="228"/>
      <c r="B91" s="229"/>
      <c r="C91" s="230"/>
      <c r="D91" s="230"/>
      <c r="E91" s="231"/>
      <c r="F91" s="232"/>
      <c r="G91" s="233"/>
      <c r="H91" s="223"/>
    </row>
    <row r="92" spans="1:8" s="6" customFormat="1" ht="13.5" customHeight="1">
      <c r="A92" s="228"/>
      <c r="B92" s="229"/>
      <c r="C92" s="230"/>
      <c r="D92" s="230"/>
      <c r="E92" s="231"/>
      <c r="F92" s="232"/>
      <c r="G92" s="233"/>
      <c r="H92" s="223"/>
    </row>
    <row r="93" spans="1:8" s="6" customFormat="1" ht="13.5" customHeight="1">
      <c r="A93" s="228"/>
      <c r="B93" s="229"/>
      <c r="C93" s="230"/>
      <c r="D93" s="230"/>
      <c r="E93" s="231"/>
      <c r="F93" s="232"/>
      <c r="G93" s="233"/>
      <c r="H93" s="223"/>
    </row>
    <row r="94" spans="1:8" s="6" customFormat="1" ht="13.5" customHeight="1">
      <c r="A94" s="228"/>
      <c r="B94" s="229"/>
      <c r="C94" s="230"/>
      <c r="D94" s="230"/>
      <c r="E94" s="231"/>
      <c r="F94" s="232"/>
      <c r="G94" s="233"/>
      <c r="H94" s="223"/>
    </row>
    <row r="95" spans="1:8" s="6" customFormat="1" ht="13.5" customHeight="1">
      <c r="A95" s="228"/>
      <c r="B95" s="229"/>
      <c r="C95" s="230"/>
      <c r="D95" s="230"/>
      <c r="E95" s="231"/>
      <c r="F95" s="232"/>
      <c r="G95" s="233"/>
      <c r="H95" s="223"/>
    </row>
    <row r="96" spans="1:8" s="6" customFormat="1" ht="13.5" customHeight="1">
      <c r="A96" s="228"/>
      <c r="B96" s="229"/>
      <c r="C96" s="230"/>
      <c r="D96" s="230"/>
      <c r="E96" s="231"/>
      <c r="F96" s="232"/>
      <c r="G96" s="233"/>
      <c r="H96" s="223"/>
    </row>
    <row r="97" spans="1:8" s="6" customFormat="1" ht="13.5" customHeight="1">
      <c r="A97" s="44"/>
      <c r="B97" s="37"/>
      <c r="C97" s="45"/>
      <c r="D97" s="45"/>
      <c r="E97" s="46"/>
      <c r="F97" s="193"/>
      <c r="G97" s="176"/>
      <c r="H97" s="223"/>
    </row>
    <row r="98" spans="1:8" s="6" customFormat="1" ht="13.5" customHeight="1">
      <c r="A98" s="20"/>
      <c r="B98" s="11"/>
      <c r="C98" s="21"/>
      <c r="D98" s="21"/>
      <c r="E98" s="22"/>
      <c r="F98" s="195"/>
      <c r="G98" s="177"/>
      <c r="H98" s="223"/>
    </row>
    <row r="99" spans="1:8" s="5" customFormat="1" ht="13.5" customHeight="1">
      <c r="A99" s="20"/>
      <c r="B99" s="20" t="s">
        <v>178</v>
      </c>
      <c r="C99" s="21"/>
      <c r="D99" s="21"/>
      <c r="E99" s="18"/>
      <c r="F99" s="186"/>
      <c r="G99" s="168"/>
      <c r="H99" s="223"/>
    </row>
    <row r="100" spans="1:8" s="5" customFormat="1" ht="15" customHeight="1">
      <c r="A100" s="16">
        <v>1</v>
      </c>
      <c r="B100" s="16" t="s">
        <v>92</v>
      </c>
      <c r="C100" s="17" t="s">
        <v>111</v>
      </c>
      <c r="D100" s="17" t="s">
        <v>112</v>
      </c>
      <c r="E100" s="18" t="s">
        <v>15</v>
      </c>
      <c r="F100" s="186">
        <v>2.1</v>
      </c>
      <c r="G100" s="168"/>
      <c r="H100" s="223">
        <f t="shared" si="1"/>
        <v>0</v>
      </c>
    </row>
    <row r="101" spans="1:8" s="5" customFormat="1" ht="15" customHeight="1">
      <c r="A101" s="16">
        <v>2</v>
      </c>
      <c r="B101" s="16" t="s">
        <v>82</v>
      </c>
      <c r="C101" s="17" t="s">
        <v>111</v>
      </c>
      <c r="D101" s="17" t="s">
        <v>113</v>
      </c>
      <c r="E101" s="18" t="s">
        <v>11</v>
      </c>
      <c r="F101" s="186">
        <v>1008.2</v>
      </c>
      <c r="G101" s="168">
        <v>286.8</v>
      </c>
      <c r="H101" s="223">
        <f t="shared" si="1"/>
        <v>28.44673675857965</v>
      </c>
    </row>
    <row r="102" spans="1:8" s="5" customFormat="1" ht="15" customHeight="1">
      <c r="A102" s="16">
        <v>3</v>
      </c>
      <c r="B102" s="16" t="s">
        <v>83</v>
      </c>
      <c r="C102" s="17" t="s">
        <v>114</v>
      </c>
      <c r="D102" s="17" t="s">
        <v>112</v>
      </c>
      <c r="E102" s="18" t="s">
        <v>21</v>
      </c>
      <c r="F102" s="186">
        <v>568.4</v>
      </c>
      <c r="G102" s="168"/>
      <c r="H102" s="223">
        <f t="shared" si="1"/>
        <v>0</v>
      </c>
    </row>
    <row r="103" spans="1:8" s="5" customFormat="1" ht="15" customHeight="1">
      <c r="A103" s="16"/>
      <c r="B103" s="148" t="s">
        <v>325</v>
      </c>
      <c r="C103" s="17" t="s">
        <v>338</v>
      </c>
      <c r="D103" s="17" t="s">
        <v>112</v>
      </c>
      <c r="E103" s="18" t="s">
        <v>317</v>
      </c>
      <c r="F103" s="186"/>
      <c r="G103" s="168"/>
      <c r="H103" s="223"/>
    </row>
    <row r="104" spans="1:8" s="5" customFormat="1" ht="15" customHeight="1">
      <c r="A104" s="16"/>
      <c r="B104" s="148" t="s">
        <v>334</v>
      </c>
      <c r="C104" s="17" t="s">
        <v>338</v>
      </c>
      <c r="D104" s="17" t="s">
        <v>113</v>
      </c>
      <c r="E104" s="18" t="s">
        <v>311</v>
      </c>
      <c r="F104" s="186"/>
      <c r="G104" s="168">
        <v>305.2</v>
      </c>
      <c r="H104" s="223"/>
    </row>
    <row r="105" spans="1:8" s="5" customFormat="1" ht="15" customHeight="1">
      <c r="A105" s="16">
        <v>4</v>
      </c>
      <c r="B105" s="16" t="s">
        <v>85</v>
      </c>
      <c r="C105" s="17" t="s">
        <v>132</v>
      </c>
      <c r="D105" s="17" t="s">
        <v>141</v>
      </c>
      <c r="E105" s="18" t="s">
        <v>50</v>
      </c>
      <c r="F105" s="186"/>
      <c r="G105" s="169">
        <v>10</v>
      </c>
      <c r="H105" s="223"/>
    </row>
    <row r="106" spans="1:8" s="5" customFormat="1" ht="15" customHeight="1">
      <c r="A106" s="16">
        <v>5</v>
      </c>
      <c r="B106" s="16" t="s">
        <v>99</v>
      </c>
      <c r="C106" s="17" t="s">
        <v>124</v>
      </c>
      <c r="D106" s="17" t="s">
        <v>125</v>
      </c>
      <c r="E106" s="18" t="s">
        <v>170</v>
      </c>
      <c r="F106" s="186">
        <v>140.2</v>
      </c>
      <c r="G106" s="168"/>
      <c r="H106" s="223">
        <f t="shared" si="1"/>
        <v>0</v>
      </c>
    </row>
    <row r="107" spans="1:8" s="5" customFormat="1" ht="15" customHeight="1">
      <c r="A107" s="16">
        <v>6</v>
      </c>
      <c r="B107" s="16" t="s">
        <v>143</v>
      </c>
      <c r="C107" s="17" t="s">
        <v>132</v>
      </c>
      <c r="D107" s="17" t="s">
        <v>144</v>
      </c>
      <c r="E107" s="82" t="s">
        <v>108</v>
      </c>
      <c r="F107" s="187">
        <v>10</v>
      </c>
      <c r="G107" s="168"/>
      <c r="H107" s="223">
        <f t="shared" si="1"/>
        <v>0</v>
      </c>
    </row>
    <row r="108" spans="1:8" s="5" customFormat="1" ht="15" customHeight="1">
      <c r="A108" s="16">
        <v>7</v>
      </c>
      <c r="B108" s="16" t="s">
        <v>145</v>
      </c>
      <c r="C108" s="17" t="s">
        <v>124</v>
      </c>
      <c r="D108" s="17" t="s">
        <v>129</v>
      </c>
      <c r="E108" s="82" t="s">
        <v>146</v>
      </c>
      <c r="F108" s="186"/>
      <c r="G108" s="168"/>
      <c r="H108" s="223"/>
    </row>
    <row r="109" spans="1:8" s="5" customFormat="1" ht="15" customHeight="1" thickBot="1">
      <c r="A109" s="34">
        <v>8</v>
      </c>
      <c r="B109" s="34" t="s">
        <v>147</v>
      </c>
      <c r="C109" s="35" t="s">
        <v>124</v>
      </c>
      <c r="D109" s="35" t="s">
        <v>130</v>
      </c>
      <c r="E109" s="83" t="s">
        <v>148</v>
      </c>
      <c r="F109" s="188"/>
      <c r="G109" s="178"/>
      <c r="H109" s="223"/>
    </row>
    <row r="110" spans="1:8" s="6" customFormat="1" ht="15" customHeight="1" thickBot="1">
      <c r="A110" s="38">
        <v>5</v>
      </c>
      <c r="B110" s="39" t="s">
        <v>103</v>
      </c>
      <c r="C110" s="40"/>
      <c r="D110" s="40"/>
      <c r="E110" s="106"/>
      <c r="F110" s="194">
        <f>SUM(F100:F109)</f>
        <v>1728.9</v>
      </c>
      <c r="G110" s="179">
        <f>SUM(G100:G109)</f>
        <v>602</v>
      </c>
      <c r="H110" s="223">
        <f t="shared" si="1"/>
        <v>34.81982763606917</v>
      </c>
    </row>
    <row r="111" spans="1:8" s="6" customFormat="1" ht="15" customHeight="1">
      <c r="A111" s="44"/>
      <c r="B111" s="44" t="s">
        <v>177</v>
      </c>
      <c r="C111" s="45"/>
      <c r="D111" s="45"/>
      <c r="E111" s="46"/>
      <c r="F111" s="193"/>
      <c r="G111" s="176"/>
      <c r="H111" s="223"/>
    </row>
    <row r="112" spans="1:8" s="5" customFormat="1" ht="15" customHeight="1">
      <c r="A112" s="23">
        <v>1</v>
      </c>
      <c r="B112" s="16" t="s">
        <v>149</v>
      </c>
      <c r="C112" s="21" t="s">
        <v>111</v>
      </c>
      <c r="D112" s="21" t="s">
        <v>112</v>
      </c>
      <c r="E112" s="82" t="s">
        <v>150</v>
      </c>
      <c r="F112" s="186">
        <v>0</v>
      </c>
      <c r="G112" s="168"/>
      <c r="H112" s="223"/>
    </row>
    <row r="113" spans="1:8" s="5" customFormat="1" ht="15" customHeight="1">
      <c r="A113" s="16">
        <v>2</v>
      </c>
      <c r="B113" s="16" t="s">
        <v>92</v>
      </c>
      <c r="C113" s="17" t="s">
        <v>111</v>
      </c>
      <c r="D113" s="17" t="s">
        <v>116</v>
      </c>
      <c r="E113" s="18" t="s">
        <v>16</v>
      </c>
      <c r="F113" s="186">
        <v>2.2</v>
      </c>
      <c r="G113" s="168"/>
      <c r="H113" s="223">
        <f t="shared" si="1"/>
        <v>0</v>
      </c>
    </row>
    <row r="114" spans="1:8" s="5" customFormat="1" ht="15" customHeight="1">
      <c r="A114" s="23">
        <v>3</v>
      </c>
      <c r="B114" s="16" t="s">
        <v>82</v>
      </c>
      <c r="C114" s="17" t="s">
        <v>111</v>
      </c>
      <c r="D114" s="17" t="s">
        <v>113</v>
      </c>
      <c r="E114" s="18" t="s">
        <v>6</v>
      </c>
      <c r="F114" s="186">
        <v>2773.8</v>
      </c>
      <c r="G114" s="168">
        <v>1515.7</v>
      </c>
      <c r="H114" s="223">
        <f t="shared" si="1"/>
        <v>54.643449419568825</v>
      </c>
    </row>
    <row r="115" spans="1:8" s="5" customFormat="1" ht="15" customHeight="1">
      <c r="A115" s="16">
        <v>4</v>
      </c>
      <c r="B115" s="16" t="s">
        <v>83</v>
      </c>
      <c r="C115" s="17" t="s">
        <v>114</v>
      </c>
      <c r="D115" s="17" t="s">
        <v>112</v>
      </c>
      <c r="E115" s="18" t="s">
        <v>22</v>
      </c>
      <c r="F115" s="186">
        <v>2029.7</v>
      </c>
      <c r="G115" s="168">
        <v>106.5</v>
      </c>
      <c r="H115" s="223">
        <f t="shared" si="1"/>
        <v>5.247080849386609</v>
      </c>
    </row>
    <row r="116" spans="1:8" s="5" customFormat="1" ht="15" customHeight="1">
      <c r="A116" s="16"/>
      <c r="B116" s="148" t="s">
        <v>326</v>
      </c>
      <c r="C116" s="17" t="s">
        <v>338</v>
      </c>
      <c r="D116" s="21" t="s">
        <v>112</v>
      </c>
      <c r="E116" s="18" t="s">
        <v>318</v>
      </c>
      <c r="F116" s="186"/>
      <c r="G116" s="168"/>
      <c r="H116" s="223"/>
    </row>
    <row r="117" spans="1:8" s="5" customFormat="1" ht="15" customHeight="1">
      <c r="A117" s="16"/>
      <c r="B117" s="148" t="s">
        <v>335</v>
      </c>
      <c r="C117" s="17" t="s">
        <v>338</v>
      </c>
      <c r="D117" s="17" t="s">
        <v>113</v>
      </c>
      <c r="E117" s="18" t="s">
        <v>312</v>
      </c>
      <c r="F117" s="186"/>
      <c r="G117" s="168">
        <v>8.1</v>
      </c>
      <c r="H117" s="223"/>
    </row>
    <row r="118" spans="1:8" s="5" customFormat="1" ht="15" customHeight="1">
      <c r="A118" s="23">
        <v>5</v>
      </c>
      <c r="B118" s="16" t="s">
        <v>85</v>
      </c>
      <c r="C118" s="17" t="s">
        <v>132</v>
      </c>
      <c r="D118" s="17" t="s">
        <v>141</v>
      </c>
      <c r="E118" s="18" t="s">
        <v>48</v>
      </c>
      <c r="F118" s="186">
        <v>5.6</v>
      </c>
      <c r="G118" s="169">
        <v>10</v>
      </c>
      <c r="H118" s="223">
        <f t="shared" si="1"/>
        <v>178.57142857142858</v>
      </c>
    </row>
    <row r="119" spans="1:8" s="5" customFormat="1" ht="15" customHeight="1">
      <c r="A119" s="16">
        <v>6</v>
      </c>
      <c r="B119" s="16" t="s">
        <v>86</v>
      </c>
      <c r="C119" s="17" t="s">
        <v>132</v>
      </c>
      <c r="D119" s="17" t="s">
        <v>138</v>
      </c>
      <c r="E119" s="18" t="s">
        <v>43</v>
      </c>
      <c r="F119" s="186">
        <v>5.5</v>
      </c>
      <c r="G119" s="169">
        <v>10</v>
      </c>
      <c r="H119" s="223">
        <f t="shared" si="1"/>
        <v>181.8181818181818</v>
      </c>
    </row>
    <row r="120" spans="1:8" s="5" customFormat="1" ht="15" customHeight="1">
      <c r="A120" s="23">
        <v>7</v>
      </c>
      <c r="B120" s="16" t="s">
        <v>99</v>
      </c>
      <c r="C120" s="17" t="s">
        <v>124</v>
      </c>
      <c r="D120" s="17" t="s">
        <v>125</v>
      </c>
      <c r="E120" s="18" t="s">
        <v>33</v>
      </c>
      <c r="F120" s="186">
        <v>1129.6</v>
      </c>
      <c r="G120" s="169">
        <v>28.7</v>
      </c>
      <c r="H120" s="223">
        <f t="shared" si="1"/>
        <v>2.5407223796033995</v>
      </c>
    </row>
    <row r="121" spans="1:8" s="5" customFormat="1" ht="15" customHeight="1">
      <c r="A121" s="34">
        <v>8</v>
      </c>
      <c r="B121" s="34" t="s">
        <v>98</v>
      </c>
      <c r="C121" s="35" t="s">
        <v>151</v>
      </c>
      <c r="D121" s="35" t="s">
        <v>125</v>
      </c>
      <c r="E121" s="83" t="s">
        <v>284</v>
      </c>
      <c r="F121" s="186"/>
      <c r="G121" s="168">
        <v>166.6</v>
      </c>
      <c r="H121" s="223"/>
    </row>
    <row r="122" spans="1:8" s="5" customFormat="1" ht="15" customHeight="1" thickBot="1">
      <c r="A122" s="34">
        <v>8</v>
      </c>
      <c r="B122" s="34" t="s">
        <v>96</v>
      </c>
      <c r="C122" s="35" t="s">
        <v>137</v>
      </c>
      <c r="D122" s="35" t="s">
        <v>111</v>
      </c>
      <c r="E122" s="36" t="s">
        <v>56</v>
      </c>
      <c r="F122" s="188">
        <v>805.9</v>
      </c>
      <c r="G122" s="174">
        <v>199.8</v>
      </c>
      <c r="H122" s="223">
        <f t="shared" si="1"/>
        <v>24.7921578359598</v>
      </c>
    </row>
    <row r="123" spans="1:8" s="6" customFormat="1" ht="14.25" customHeight="1" thickBot="1">
      <c r="A123" s="38">
        <v>6</v>
      </c>
      <c r="B123" s="39" t="s">
        <v>290</v>
      </c>
      <c r="C123" s="40"/>
      <c r="D123" s="104"/>
      <c r="E123" s="105"/>
      <c r="F123" s="194">
        <f>SUM(F112:F122)</f>
        <v>6752.299999999999</v>
      </c>
      <c r="G123" s="175">
        <f>SUM(G112:G122)</f>
        <v>2045.3999999999999</v>
      </c>
      <c r="H123" s="223">
        <f t="shared" si="1"/>
        <v>30.291900537594596</v>
      </c>
    </row>
    <row r="124" spans="1:8" s="6" customFormat="1" ht="14.25" customHeight="1">
      <c r="A124" s="44"/>
      <c r="B124" s="44" t="s">
        <v>176</v>
      </c>
      <c r="C124" s="45"/>
      <c r="D124" s="45"/>
      <c r="E124" s="46"/>
      <c r="F124" s="193"/>
      <c r="G124" s="176"/>
      <c r="H124" s="223"/>
    </row>
    <row r="125" spans="1:8" s="5" customFormat="1" ht="12.75" customHeight="1">
      <c r="A125" s="20"/>
      <c r="B125" s="16" t="s">
        <v>160</v>
      </c>
      <c r="C125" s="21" t="s">
        <v>111</v>
      </c>
      <c r="D125" s="21" t="s">
        <v>112</v>
      </c>
      <c r="E125" s="82" t="s">
        <v>161</v>
      </c>
      <c r="F125" s="186">
        <v>0</v>
      </c>
      <c r="G125" s="168"/>
      <c r="H125" s="223"/>
    </row>
    <row r="126" spans="1:8" s="5" customFormat="1" ht="15" customHeight="1">
      <c r="A126" s="16">
        <v>1</v>
      </c>
      <c r="B126" s="16" t="s">
        <v>92</v>
      </c>
      <c r="C126" s="17" t="s">
        <v>111</v>
      </c>
      <c r="D126" s="17" t="s">
        <v>116</v>
      </c>
      <c r="E126" s="18" t="s">
        <v>13</v>
      </c>
      <c r="F126" s="187">
        <v>10.3</v>
      </c>
      <c r="G126" s="169">
        <v>11</v>
      </c>
      <c r="H126" s="223">
        <f t="shared" si="1"/>
        <v>106.79611650485437</v>
      </c>
    </row>
    <row r="127" spans="1:8" s="5" customFormat="1" ht="15" customHeight="1">
      <c r="A127" s="16">
        <v>2</v>
      </c>
      <c r="B127" s="16" t="s">
        <v>82</v>
      </c>
      <c r="C127" s="17" t="s">
        <v>111</v>
      </c>
      <c r="D127" s="17" t="s">
        <v>113</v>
      </c>
      <c r="E127" s="18" t="s">
        <v>9</v>
      </c>
      <c r="F127" s="186">
        <v>1263.1</v>
      </c>
      <c r="G127" s="169">
        <v>428.2</v>
      </c>
      <c r="H127" s="223">
        <f t="shared" si="1"/>
        <v>33.90072044968728</v>
      </c>
    </row>
    <row r="128" spans="1:8" s="5" customFormat="1" ht="15" customHeight="1">
      <c r="A128" s="16">
        <v>3</v>
      </c>
      <c r="B128" s="16" t="s">
        <v>83</v>
      </c>
      <c r="C128" s="17" t="s">
        <v>114</v>
      </c>
      <c r="D128" s="17" t="s">
        <v>112</v>
      </c>
      <c r="E128" s="18" t="s">
        <v>23</v>
      </c>
      <c r="F128" s="186">
        <v>857.3</v>
      </c>
      <c r="G128" s="169">
        <v>560.7</v>
      </c>
      <c r="H128" s="223">
        <f t="shared" si="1"/>
        <v>65.40300944826782</v>
      </c>
    </row>
    <row r="129" spans="1:8" s="5" customFormat="1" ht="15" customHeight="1">
      <c r="A129" s="16"/>
      <c r="B129" s="149" t="s">
        <v>329</v>
      </c>
      <c r="C129" s="35" t="s">
        <v>338</v>
      </c>
      <c r="D129" s="153" t="s">
        <v>112</v>
      </c>
      <c r="E129" s="36" t="s">
        <v>321</v>
      </c>
      <c r="F129" s="186"/>
      <c r="G129" s="169"/>
      <c r="H129" s="223"/>
    </row>
    <row r="130" spans="1:8" s="5" customFormat="1" ht="15" customHeight="1">
      <c r="A130" s="16"/>
      <c r="B130" s="148" t="s">
        <v>336</v>
      </c>
      <c r="C130" s="17" t="s">
        <v>338</v>
      </c>
      <c r="D130" s="17" t="s">
        <v>113</v>
      </c>
      <c r="E130" s="18" t="s">
        <v>313</v>
      </c>
      <c r="F130" s="186"/>
      <c r="G130" s="169">
        <v>36.5</v>
      </c>
      <c r="H130" s="223"/>
    </row>
    <row r="131" spans="1:8" s="5" customFormat="1" ht="15" customHeight="1">
      <c r="A131" s="16">
        <v>4</v>
      </c>
      <c r="B131" s="16" t="s">
        <v>85</v>
      </c>
      <c r="C131" s="17" t="s">
        <v>132</v>
      </c>
      <c r="D131" s="17" t="s">
        <v>144</v>
      </c>
      <c r="E131" s="18" t="s">
        <v>62</v>
      </c>
      <c r="F131" s="187">
        <v>11</v>
      </c>
      <c r="G131" s="169">
        <v>11</v>
      </c>
      <c r="H131" s="223">
        <f t="shared" si="1"/>
        <v>100</v>
      </c>
    </row>
    <row r="132" spans="1:8" s="5" customFormat="1" ht="15" customHeight="1">
      <c r="A132" s="16">
        <v>5</v>
      </c>
      <c r="B132" s="31" t="s">
        <v>89</v>
      </c>
      <c r="C132" s="19" t="s">
        <v>124</v>
      </c>
      <c r="D132" s="19" t="s">
        <v>125</v>
      </c>
      <c r="E132" s="25" t="s">
        <v>34</v>
      </c>
      <c r="F132" s="186">
        <v>488.9</v>
      </c>
      <c r="G132" s="169">
        <v>158</v>
      </c>
      <c r="H132" s="223">
        <f t="shared" si="1"/>
        <v>32.31744733074248</v>
      </c>
    </row>
    <row r="133" spans="1:8" s="5" customFormat="1" ht="15" customHeight="1">
      <c r="A133" s="16">
        <v>6</v>
      </c>
      <c r="B133" s="31" t="s">
        <v>97</v>
      </c>
      <c r="C133" s="19" t="s">
        <v>124</v>
      </c>
      <c r="D133" s="19" t="s">
        <v>127</v>
      </c>
      <c r="E133" s="25" t="s">
        <v>36</v>
      </c>
      <c r="F133" s="187">
        <v>3400</v>
      </c>
      <c r="G133" s="169">
        <v>210</v>
      </c>
      <c r="H133" s="223">
        <f t="shared" si="1"/>
        <v>6.176470588235294</v>
      </c>
    </row>
    <row r="134" spans="1:8" s="5" customFormat="1" ht="15" customHeight="1">
      <c r="A134" s="16">
        <v>7</v>
      </c>
      <c r="B134" s="32" t="s">
        <v>157</v>
      </c>
      <c r="C134" s="19" t="s">
        <v>124</v>
      </c>
      <c r="D134" s="19" t="s">
        <v>129</v>
      </c>
      <c r="E134" s="25" t="s">
        <v>280</v>
      </c>
      <c r="F134" s="187">
        <v>308.6</v>
      </c>
      <c r="G134" s="169">
        <v>120</v>
      </c>
      <c r="H134" s="223">
        <f t="shared" si="1"/>
        <v>38.88528839922229</v>
      </c>
    </row>
    <row r="135" spans="1:8" s="5" customFormat="1" ht="15" customHeight="1" thickBot="1">
      <c r="A135" s="34">
        <v>8</v>
      </c>
      <c r="B135" s="42" t="s">
        <v>98</v>
      </c>
      <c r="C135" s="43" t="s">
        <v>151</v>
      </c>
      <c r="D135" s="43" t="s">
        <v>125</v>
      </c>
      <c r="E135" s="84" t="s">
        <v>106</v>
      </c>
      <c r="F135" s="188"/>
      <c r="G135" s="178"/>
      <c r="H135" s="223"/>
    </row>
    <row r="136" spans="1:8" s="6" customFormat="1" ht="15.75" customHeight="1" thickBot="1">
      <c r="A136" s="38">
        <v>7</v>
      </c>
      <c r="B136" s="39" t="s">
        <v>291</v>
      </c>
      <c r="C136" s="40"/>
      <c r="D136" s="40"/>
      <c r="E136" s="106"/>
      <c r="F136" s="192">
        <f>SUM(F125:F135)</f>
        <v>6339.200000000001</v>
      </c>
      <c r="G136" s="175">
        <f>SUM(G125:G135)</f>
        <v>1535.4</v>
      </c>
      <c r="H136" s="223">
        <f t="shared" si="1"/>
        <v>24.22072185764765</v>
      </c>
    </row>
    <row r="137" spans="1:8" s="6" customFormat="1" ht="15.75" customHeight="1">
      <c r="A137" s="20"/>
      <c r="B137" s="20" t="s">
        <v>175</v>
      </c>
      <c r="C137" s="21"/>
      <c r="D137" s="21"/>
      <c r="E137" s="22"/>
      <c r="F137" s="195"/>
      <c r="G137" s="177"/>
      <c r="H137" s="223"/>
    </row>
    <row r="138" spans="1:8" s="5" customFormat="1" ht="12.75" customHeight="1">
      <c r="A138" s="23">
        <v>1</v>
      </c>
      <c r="B138" s="16" t="s">
        <v>153</v>
      </c>
      <c r="C138" s="21" t="s">
        <v>111</v>
      </c>
      <c r="D138" s="21" t="s">
        <v>112</v>
      </c>
      <c r="E138" s="82" t="s">
        <v>154</v>
      </c>
      <c r="F138" s="186">
        <v>0</v>
      </c>
      <c r="G138" s="168"/>
      <c r="H138" s="223"/>
    </row>
    <row r="139" spans="1:8" s="5" customFormat="1" ht="15" customHeight="1">
      <c r="A139" s="23">
        <v>2</v>
      </c>
      <c r="B139" s="16" t="s">
        <v>92</v>
      </c>
      <c r="C139" s="17" t="s">
        <v>111</v>
      </c>
      <c r="D139" s="17" t="s">
        <v>116</v>
      </c>
      <c r="E139" s="18" t="s">
        <v>14</v>
      </c>
      <c r="F139" s="186">
        <v>17.4</v>
      </c>
      <c r="G139" s="169">
        <v>4</v>
      </c>
      <c r="H139" s="223">
        <f aca="true" t="shared" si="2" ref="H139:H157">G139/F139*100</f>
        <v>22.98850574712644</v>
      </c>
    </row>
    <row r="140" spans="1:8" s="5" customFormat="1" ht="15" customHeight="1">
      <c r="A140" s="23">
        <v>3</v>
      </c>
      <c r="B140" s="16" t="s">
        <v>82</v>
      </c>
      <c r="C140" s="17" t="s">
        <v>111</v>
      </c>
      <c r="D140" s="17" t="s">
        <v>113</v>
      </c>
      <c r="E140" s="18" t="s">
        <v>8</v>
      </c>
      <c r="F140" s="187">
        <v>2415</v>
      </c>
      <c r="G140" s="119">
        <v>814.6</v>
      </c>
      <c r="H140" s="223">
        <f t="shared" si="2"/>
        <v>33.73084886128365</v>
      </c>
    </row>
    <row r="141" spans="1:8" ht="15" customHeight="1">
      <c r="A141" s="23">
        <v>4</v>
      </c>
      <c r="B141" s="16" t="s">
        <v>83</v>
      </c>
      <c r="C141" s="17" t="s">
        <v>114</v>
      </c>
      <c r="D141" s="17" t="s">
        <v>112</v>
      </c>
      <c r="E141" s="18" t="s">
        <v>24</v>
      </c>
      <c r="F141" s="186">
        <v>3116.7</v>
      </c>
      <c r="G141" s="169">
        <v>637.2</v>
      </c>
      <c r="H141" s="223">
        <f t="shared" si="2"/>
        <v>20.444701126191166</v>
      </c>
    </row>
    <row r="142" spans="1:8" ht="15" customHeight="1">
      <c r="A142" s="23"/>
      <c r="B142" s="148" t="s">
        <v>328</v>
      </c>
      <c r="C142" s="17" t="s">
        <v>338</v>
      </c>
      <c r="D142" s="17" t="s">
        <v>112</v>
      </c>
      <c r="E142" s="18" t="s">
        <v>320</v>
      </c>
      <c r="F142" s="186"/>
      <c r="G142" s="169"/>
      <c r="H142" s="223"/>
    </row>
    <row r="143" spans="1:8" ht="15" customHeight="1">
      <c r="A143" s="23"/>
      <c r="B143" s="149" t="s">
        <v>337</v>
      </c>
      <c r="C143" s="35" t="s">
        <v>338</v>
      </c>
      <c r="D143" s="35" t="s">
        <v>113</v>
      </c>
      <c r="E143" s="36" t="s">
        <v>310</v>
      </c>
      <c r="F143" s="186"/>
      <c r="G143" s="169">
        <v>20</v>
      </c>
      <c r="H143" s="223"/>
    </row>
    <row r="144" spans="1:8" ht="15" customHeight="1">
      <c r="A144" s="23">
        <v>5</v>
      </c>
      <c r="B144" s="16" t="s">
        <v>86</v>
      </c>
      <c r="C144" s="17" t="s">
        <v>132</v>
      </c>
      <c r="D144" s="17" t="s">
        <v>138</v>
      </c>
      <c r="E144" s="18" t="s">
        <v>45</v>
      </c>
      <c r="F144" s="186">
        <v>27.1</v>
      </c>
      <c r="G144" s="169">
        <v>16</v>
      </c>
      <c r="H144" s="223">
        <f t="shared" si="2"/>
        <v>59.040590405904055</v>
      </c>
    </row>
    <row r="145" spans="1:8" ht="32.25" customHeight="1">
      <c r="A145" s="23">
        <v>6</v>
      </c>
      <c r="B145" s="27" t="s">
        <v>99</v>
      </c>
      <c r="C145" s="17" t="s">
        <v>124</v>
      </c>
      <c r="D145" s="17" t="s">
        <v>125</v>
      </c>
      <c r="E145" s="18" t="s">
        <v>35</v>
      </c>
      <c r="F145" s="187">
        <v>529.5</v>
      </c>
      <c r="G145" s="169">
        <v>160.4</v>
      </c>
      <c r="H145" s="223">
        <f t="shared" si="2"/>
        <v>30.292728989612844</v>
      </c>
    </row>
    <row r="146" spans="1:8" ht="29.25" customHeight="1">
      <c r="A146" s="23">
        <v>7</v>
      </c>
      <c r="B146" s="114" t="s">
        <v>157</v>
      </c>
      <c r="C146" s="17" t="s">
        <v>124</v>
      </c>
      <c r="D146" s="17" t="s">
        <v>129</v>
      </c>
      <c r="E146" s="18" t="s">
        <v>158</v>
      </c>
      <c r="F146" s="187">
        <v>407.7</v>
      </c>
      <c r="G146" s="169">
        <v>165</v>
      </c>
      <c r="H146" s="223">
        <f t="shared" si="2"/>
        <v>40.47093451066961</v>
      </c>
    </row>
    <row r="147" spans="1:8" ht="15" customHeight="1">
      <c r="A147" s="33">
        <v>8</v>
      </c>
      <c r="B147" s="16" t="s">
        <v>159</v>
      </c>
      <c r="C147" s="17" t="s">
        <v>132</v>
      </c>
      <c r="D147" s="17" t="s">
        <v>155</v>
      </c>
      <c r="E147" s="82" t="s">
        <v>156</v>
      </c>
      <c r="F147" s="186"/>
      <c r="G147" s="169"/>
      <c r="H147" s="223"/>
    </row>
    <row r="148" spans="1:8" ht="15" customHeight="1" thickBot="1">
      <c r="A148" s="81">
        <v>9</v>
      </c>
      <c r="B148" s="16" t="s">
        <v>287</v>
      </c>
      <c r="C148" s="17" t="s">
        <v>137</v>
      </c>
      <c r="D148" s="17" t="s">
        <v>111</v>
      </c>
      <c r="E148" s="18" t="s">
        <v>293</v>
      </c>
      <c r="F148" s="186">
        <v>222.8</v>
      </c>
      <c r="G148" s="169"/>
      <c r="H148" s="223">
        <f t="shared" si="2"/>
        <v>0</v>
      </c>
    </row>
    <row r="149" spans="1:8" s="7" customFormat="1" ht="35.25" customHeight="1" thickBot="1">
      <c r="A149" s="38">
        <v>8</v>
      </c>
      <c r="B149" s="116" t="s">
        <v>104</v>
      </c>
      <c r="C149" s="40"/>
      <c r="D149" s="40"/>
      <c r="E149" s="41"/>
      <c r="F149" s="192">
        <f>SUM(F138:F148)</f>
        <v>6736.200000000001</v>
      </c>
      <c r="G149" s="179">
        <f>SUM(G138:G148)</f>
        <v>1817.2000000000003</v>
      </c>
      <c r="H149" s="223">
        <f t="shared" si="2"/>
        <v>26.97663371040052</v>
      </c>
    </row>
    <row r="150" spans="1:8" s="7" customFormat="1" ht="40.5" customHeight="1" thickBot="1">
      <c r="A150" s="220"/>
      <c r="B150" s="115" t="s">
        <v>94</v>
      </c>
      <c r="C150" s="58"/>
      <c r="D150" s="58"/>
      <c r="E150" s="94"/>
      <c r="F150" s="185">
        <f>F49+F64+F76+F88+F110+F123+F136+F149</f>
        <v>91016.9</v>
      </c>
      <c r="G150" s="167">
        <f>G49+G64+G76+G88+G110+G123+G136+G149</f>
        <v>35837.299999999996</v>
      </c>
      <c r="H150" s="223">
        <f t="shared" si="2"/>
        <v>39.37433597496728</v>
      </c>
    </row>
    <row r="151" spans="1:8" s="7" customFormat="1" ht="40.5" customHeight="1">
      <c r="A151" s="221">
        <v>1</v>
      </c>
      <c r="B151" s="217" t="s">
        <v>359</v>
      </c>
      <c r="C151" s="201">
        <v>26</v>
      </c>
      <c r="D151" s="201">
        <v>11</v>
      </c>
      <c r="E151" s="202" t="s">
        <v>358</v>
      </c>
      <c r="F151" s="119"/>
      <c r="G151" s="199">
        <v>572.1</v>
      </c>
      <c r="H151" s="223"/>
    </row>
    <row r="152" spans="1:8" s="7" customFormat="1" ht="40.5" customHeight="1">
      <c r="A152" s="221">
        <v>2</v>
      </c>
      <c r="B152" s="217" t="s">
        <v>360</v>
      </c>
      <c r="C152" s="204">
        <v>26</v>
      </c>
      <c r="D152" s="204">
        <v>13</v>
      </c>
      <c r="E152" s="88" t="s">
        <v>361</v>
      </c>
      <c r="F152" s="119"/>
      <c r="G152" s="119">
        <v>2500</v>
      </c>
      <c r="H152" s="223"/>
    </row>
    <row r="153" spans="1:8" ht="15">
      <c r="A153" s="221">
        <v>3</v>
      </c>
      <c r="B153" s="218" t="s">
        <v>165</v>
      </c>
      <c r="C153" s="17" t="s">
        <v>254</v>
      </c>
      <c r="D153" s="17" t="s">
        <v>255</v>
      </c>
      <c r="E153" s="18" t="s">
        <v>304</v>
      </c>
      <c r="F153" s="187">
        <v>1350</v>
      </c>
      <c r="G153" s="168">
        <v>1094.9</v>
      </c>
      <c r="H153" s="223">
        <f t="shared" si="2"/>
        <v>81.10370370370372</v>
      </c>
    </row>
    <row r="154" spans="1:8" ht="15">
      <c r="A154" s="221">
        <v>4</v>
      </c>
      <c r="B154" s="218" t="s">
        <v>64</v>
      </c>
      <c r="C154" s="17" t="s">
        <v>256</v>
      </c>
      <c r="D154" s="17" t="s">
        <v>255</v>
      </c>
      <c r="E154" s="18" t="s">
        <v>305</v>
      </c>
      <c r="F154" s="24">
        <v>112327.5</v>
      </c>
      <c r="G154" s="156">
        <v>112323.6</v>
      </c>
      <c r="H154" s="223">
        <f t="shared" si="2"/>
        <v>99.99652800961475</v>
      </c>
    </row>
    <row r="155" spans="1:8" ht="30">
      <c r="A155" s="221">
        <v>5</v>
      </c>
      <c r="B155" s="219" t="s">
        <v>350</v>
      </c>
      <c r="C155" s="16">
        <v>37</v>
      </c>
      <c r="D155" s="16">
        <v>3</v>
      </c>
      <c r="E155" s="18" t="s">
        <v>363</v>
      </c>
      <c r="F155" s="108"/>
      <c r="G155" s="157">
        <v>3.8</v>
      </c>
      <c r="H155" s="223"/>
    </row>
    <row r="156" spans="1:8" ht="28.5" customHeight="1" thickBot="1">
      <c r="A156" s="16"/>
      <c r="B156" s="222" t="s">
        <v>362</v>
      </c>
      <c r="C156" s="16"/>
      <c r="D156" s="16"/>
      <c r="E156" s="18"/>
      <c r="F156" s="187">
        <f>F151+F152+F153+F154+F155</f>
        <v>113677.5</v>
      </c>
      <c r="G156" s="187">
        <f>G151+G152+G153+G154+G155</f>
        <v>116494.40000000001</v>
      </c>
      <c r="H156" s="223">
        <f t="shared" si="2"/>
        <v>102.47797497305977</v>
      </c>
    </row>
    <row r="157" spans="1:8" ht="24.75" customHeight="1" thickBot="1">
      <c r="A157" s="109"/>
      <c r="B157" s="110" t="s">
        <v>171</v>
      </c>
      <c r="C157" s="111"/>
      <c r="D157" s="112"/>
      <c r="E157" s="113"/>
      <c r="F157" s="196">
        <f>F150+F153+F154</f>
        <v>204694.4</v>
      </c>
      <c r="G157" s="180">
        <f>G150+G156</f>
        <v>152331.7</v>
      </c>
      <c r="H157" s="223">
        <f t="shared" si="2"/>
        <v>74.41908523144747</v>
      </c>
    </row>
    <row r="158" spans="2:5" ht="24.75" customHeight="1">
      <c r="B158" s="28"/>
      <c r="E158" s="3"/>
    </row>
    <row r="159" spans="2:7" ht="24.75" customHeight="1">
      <c r="B159" s="28"/>
      <c r="E159" s="3"/>
      <c r="F159" s="182"/>
      <c r="G159" s="182"/>
    </row>
    <row r="160" ht="15">
      <c r="E160" s="3"/>
    </row>
    <row r="161" ht="15">
      <c r="E161" s="3"/>
    </row>
    <row r="162" ht="15">
      <c r="E162" s="3"/>
    </row>
    <row r="163" ht="15">
      <c r="E163" s="3"/>
    </row>
    <row r="164" ht="15">
      <c r="E164" s="3"/>
    </row>
    <row r="165" ht="15">
      <c r="E165" s="3"/>
    </row>
  </sheetData>
  <sheetProtection/>
  <mergeCells count="2">
    <mergeCell ref="B49:E49"/>
    <mergeCell ref="A3:H3"/>
  </mergeCells>
  <printOptions/>
  <pageMargins left="0.1968503937007874" right="0.1968503937007874" top="0.2755905511811024" bottom="0.15748031496062992" header="0.2362204724409449" footer="0.1968503937007874"/>
  <pageSetup horizontalDpi="180" verticalDpi="180" orientation="portrait" paperSize="9" r:id="rId1"/>
  <ignoredErrors>
    <ignoredError sqref="E46 C6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06">
      <selection activeCell="K127" sqref="K127"/>
    </sheetView>
  </sheetViews>
  <sheetFormatPr defaultColWidth="9.140625" defaultRowHeight="15"/>
  <cols>
    <col min="1" max="1" width="3.8515625" style="4" customWidth="1"/>
    <col min="2" max="2" width="38.7109375" style="4" customWidth="1"/>
    <col min="3" max="3" width="5.00390625" style="4" customWidth="1"/>
    <col min="4" max="4" width="4.57421875" style="4" customWidth="1"/>
    <col min="5" max="5" width="16.7109375" style="4" customWidth="1"/>
    <col min="6" max="6" width="9.8515625" style="197" customWidth="1"/>
    <col min="7" max="7" width="10.140625" style="197" customWidth="1"/>
    <col min="8" max="8" width="9.7109375" style="197" customWidth="1"/>
    <col min="9" max="16384" width="9.140625" style="4" customWidth="1"/>
  </cols>
  <sheetData>
    <row r="1" spans="1:8" ht="30" customHeight="1">
      <c r="A1" s="226" t="s">
        <v>339</v>
      </c>
      <c r="B1" s="227"/>
      <c r="C1" s="227"/>
      <c r="D1" s="227"/>
      <c r="E1" s="227"/>
      <c r="F1" s="227"/>
      <c r="G1" s="227"/>
      <c r="H1" s="227"/>
    </row>
    <row r="2" spans="1:8" ht="66.75" customHeight="1">
      <c r="A2" s="11"/>
      <c r="B2" s="12" t="s">
        <v>95</v>
      </c>
      <c r="C2" s="13" t="s">
        <v>109</v>
      </c>
      <c r="D2" s="13" t="s">
        <v>110</v>
      </c>
      <c r="E2" s="14" t="s">
        <v>0</v>
      </c>
      <c r="F2" s="129" t="s">
        <v>340</v>
      </c>
      <c r="G2" s="107" t="s">
        <v>341</v>
      </c>
      <c r="H2" s="155" t="s">
        <v>342</v>
      </c>
    </row>
    <row r="3" spans="1:8" ht="19.5" customHeight="1">
      <c r="A3" s="16">
        <v>1</v>
      </c>
      <c r="B3" s="16" t="s">
        <v>182</v>
      </c>
      <c r="C3" s="17" t="s">
        <v>111</v>
      </c>
      <c r="D3" s="17" t="s">
        <v>112</v>
      </c>
      <c r="E3" s="18" t="s">
        <v>1</v>
      </c>
      <c r="F3" s="129">
        <v>349.4</v>
      </c>
      <c r="G3" s="129">
        <v>221.2</v>
      </c>
      <c r="H3" s="119">
        <f>G3/F3*100</f>
        <v>63.30852890669719</v>
      </c>
    </row>
    <row r="4" spans="1:8" ht="19.5" customHeight="1">
      <c r="A4" s="16">
        <v>2</v>
      </c>
      <c r="B4" s="16" t="s">
        <v>210</v>
      </c>
      <c r="C4" s="17" t="s">
        <v>111</v>
      </c>
      <c r="D4" s="17" t="s">
        <v>112</v>
      </c>
      <c r="E4" s="18" t="s">
        <v>2</v>
      </c>
      <c r="F4" s="129">
        <v>17.8</v>
      </c>
      <c r="G4" s="129"/>
      <c r="H4" s="119">
        <f aca="true" t="shared" si="0" ref="H4:H65">G4/F4*100</f>
        <v>0</v>
      </c>
    </row>
    <row r="5" spans="1:8" ht="19.5" customHeight="1">
      <c r="A5" s="16">
        <v>3</v>
      </c>
      <c r="B5" s="16" t="s">
        <v>214</v>
      </c>
      <c r="C5" s="17" t="s">
        <v>111</v>
      </c>
      <c r="D5" s="17" t="s">
        <v>112</v>
      </c>
      <c r="E5" s="18" t="s">
        <v>3</v>
      </c>
      <c r="F5" s="129">
        <v>0.1</v>
      </c>
      <c r="G5" s="129"/>
      <c r="H5" s="119">
        <f t="shared" si="0"/>
        <v>0</v>
      </c>
    </row>
    <row r="6" spans="1:8" ht="19.5" customHeight="1">
      <c r="A6" s="16">
        <v>4</v>
      </c>
      <c r="B6" s="16" t="s">
        <v>229</v>
      </c>
      <c r="C6" s="17" t="s">
        <v>111</v>
      </c>
      <c r="D6" s="17" t="s">
        <v>112</v>
      </c>
      <c r="E6" s="18" t="s">
        <v>15</v>
      </c>
      <c r="F6" s="129">
        <v>2.1</v>
      </c>
      <c r="G6" s="129"/>
      <c r="H6" s="119">
        <f t="shared" si="0"/>
        <v>0</v>
      </c>
    </row>
    <row r="7" spans="1:8" ht="30">
      <c r="A7" s="16">
        <v>6</v>
      </c>
      <c r="B7" s="27" t="s">
        <v>183</v>
      </c>
      <c r="C7" s="17" t="s">
        <v>111</v>
      </c>
      <c r="D7" s="17" t="s">
        <v>116</v>
      </c>
      <c r="E7" s="18" t="s">
        <v>117</v>
      </c>
      <c r="F7" s="129">
        <v>722.3</v>
      </c>
      <c r="G7" s="129">
        <v>480.5</v>
      </c>
      <c r="H7" s="119">
        <f t="shared" si="0"/>
        <v>66.52360515021459</v>
      </c>
    </row>
    <row r="8" spans="1:8" ht="20.25" customHeight="1">
      <c r="A8" s="16">
        <v>7</v>
      </c>
      <c r="B8" s="27" t="s">
        <v>221</v>
      </c>
      <c r="C8" s="17" t="s">
        <v>111</v>
      </c>
      <c r="D8" s="17" t="s">
        <v>116</v>
      </c>
      <c r="E8" s="18" t="s">
        <v>12</v>
      </c>
      <c r="F8" s="129">
        <v>11.7</v>
      </c>
      <c r="G8" s="129">
        <v>10.5</v>
      </c>
      <c r="H8" s="119">
        <f t="shared" si="0"/>
        <v>89.74358974358975</v>
      </c>
    </row>
    <row r="9" spans="1:8" ht="19.5" customHeight="1">
      <c r="A9" s="16">
        <v>8</v>
      </c>
      <c r="B9" s="16" t="s">
        <v>235</v>
      </c>
      <c r="C9" s="17" t="s">
        <v>111</v>
      </c>
      <c r="D9" s="17" t="s">
        <v>116</v>
      </c>
      <c r="E9" s="18" t="s">
        <v>16</v>
      </c>
      <c r="F9" s="129">
        <v>2.2</v>
      </c>
      <c r="G9" s="129"/>
      <c r="H9" s="119">
        <f t="shared" si="0"/>
        <v>0</v>
      </c>
    </row>
    <row r="10" spans="1:8" ht="19.5" customHeight="1">
      <c r="A10" s="16">
        <v>9</v>
      </c>
      <c r="B10" s="16" t="s">
        <v>241</v>
      </c>
      <c r="C10" s="17" t="s">
        <v>111</v>
      </c>
      <c r="D10" s="17" t="s">
        <v>116</v>
      </c>
      <c r="E10" s="18" t="s">
        <v>13</v>
      </c>
      <c r="F10" s="129">
        <v>10.3</v>
      </c>
      <c r="G10" s="119">
        <v>11</v>
      </c>
      <c r="H10" s="119">
        <f t="shared" si="0"/>
        <v>106.79611650485437</v>
      </c>
    </row>
    <row r="11" spans="1:8" ht="19.5" customHeight="1" thickBot="1">
      <c r="A11" s="16">
        <v>10</v>
      </c>
      <c r="B11" s="34" t="s">
        <v>248</v>
      </c>
      <c r="C11" s="35" t="s">
        <v>111</v>
      </c>
      <c r="D11" s="35" t="s">
        <v>116</v>
      </c>
      <c r="E11" s="36" t="s">
        <v>14</v>
      </c>
      <c r="F11" s="130">
        <v>17.4</v>
      </c>
      <c r="G11" s="163">
        <v>4</v>
      </c>
      <c r="H11" s="119">
        <f t="shared" si="0"/>
        <v>22.98850574712644</v>
      </c>
    </row>
    <row r="12" spans="1:8" ht="15.75" thickBot="1">
      <c r="A12" s="64"/>
      <c r="B12" s="95" t="s">
        <v>277</v>
      </c>
      <c r="C12" s="96"/>
      <c r="D12" s="67"/>
      <c r="E12" s="68"/>
      <c r="F12" s="206">
        <f>SUM(F3:F11)</f>
        <v>1133.3000000000002</v>
      </c>
      <c r="G12" s="206">
        <f>SUM(G3:G11)</f>
        <v>727.2</v>
      </c>
      <c r="H12" s="119">
        <f t="shared" si="0"/>
        <v>64.1665931350922</v>
      </c>
    </row>
    <row r="13" spans="1:8" ht="19.5" customHeight="1">
      <c r="A13" s="50">
        <v>1</v>
      </c>
      <c r="B13" s="50" t="s">
        <v>206</v>
      </c>
      <c r="C13" s="52" t="s">
        <v>111</v>
      </c>
      <c r="D13" s="52" t="s">
        <v>113</v>
      </c>
      <c r="E13" s="47" t="s">
        <v>4</v>
      </c>
      <c r="F13" s="205">
        <v>21436.2</v>
      </c>
      <c r="G13" s="205">
        <v>7424.3</v>
      </c>
      <c r="H13" s="119">
        <f t="shared" si="0"/>
        <v>34.63440348569243</v>
      </c>
    </row>
    <row r="14" spans="1:8" ht="19.5" customHeight="1">
      <c r="A14" s="16">
        <v>2</v>
      </c>
      <c r="B14" s="16" t="s">
        <v>209</v>
      </c>
      <c r="C14" s="17" t="s">
        <v>111</v>
      </c>
      <c r="D14" s="17" t="s">
        <v>113</v>
      </c>
      <c r="E14" s="18" t="s">
        <v>5</v>
      </c>
      <c r="F14" s="129">
        <v>2811.8</v>
      </c>
      <c r="G14" s="119">
        <v>809</v>
      </c>
      <c r="H14" s="119">
        <f t="shared" si="0"/>
        <v>28.77160537733836</v>
      </c>
    </row>
    <row r="15" spans="1:8" ht="19.5" customHeight="1">
      <c r="A15" s="50">
        <v>3</v>
      </c>
      <c r="B15" s="16" t="s">
        <v>215</v>
      </c>
      <c r="C15" s="17" t="s">
        <v>111</v>
      </c>
      <c r="D15" s="17" t="s">
        <v>113</v>
      </c>
      <c r="E15" s="18" t="s">
        <v>10</v>
      </c>
      <c r="F15" s="119">
        <v>1618</v>
      </c>
      <c r="G15" s="119">
        <v>546</v>
      </c>
      <c r="H15" s="119">
        <f t="shared" si="0"/>
        <v>33.74536464771323</v>
      </c>
    </row>
    <row r="16" spans="1:8" ht="18" customHeight="1">
      <c r="A16" s="16">
        <v>4</v>
      </c>
      <c r="B16" s="27" t="s">
        <v>222</v>
      </c>
      <c r="C16" s="17" t="s">
        <v>111</v>
      </c>
      <c r="D16" s="17" t="s">
        <v>113</v>
      </c>
      <c r="E16" s="18" t="s">
        <v>7</v>
      </c>
      <c r="F16" s="129">
        <v>2042.4</v>
      </c>
      <c r="G16" s="119">
        <v>537.5</v>
      </c>
      <c r="H16" s="119">
        <f t="shared" si="0"/>
        <v>26.31707794751273</v>
      </c>
    </row>
    <row r="17" spans="1:8" ht="19.5" customHeight="1">
      <c r="A17" s="50">
        <v>5</v>
      </c>
      <c r="B17" s="16" t="s">
        <v>230</v>
      </c>
      <c r="C17" s="17" t="s">
        <v>111</v>
      </c>
      <c r="D17" s="17" t="s">
        <v>113</v>
      </c>
      <c r="E17" s="18" t="s">
        <v>11</v>
      </c>
      <c r="F17" s="129">
        <v>1008.2</v>
      </c>
      <c r="G17" s="119">
        <v>286.8</v>
      </c>
      <c r="H17" s="119">
        <f t="shared" si="0"/>
        <v>28.44673675857965</v>
      </c>
    </row>
    <row r="18" spans="1:8" ht="20.25" customHeight="1">
      <c r="A18" s="16">
        <v>6</v>
      </c>
      <c r="B18" s="16" t="s">
        <v>236</v>
      </c>
      <c r="C18" s="17" t="s">
        <v>111</v>
      </c>
      <c r="D18" s="17" t="s">
        <v>113</v>
      </c>
      <c r="E18" s="18" t="s">
        <v>6</v>
      </c>
      <c r="F18" s="129">
        <v>2773.8</v>
      </c>
      <c r="G18" s="119">
        <v>1515.7</v>
      </c>
      <c r="H18" s="119">
        <f t="shared" si="0"/>
        <v>54.643449419568825</v>
      </c>
    </row>
    <row r="19" spans="1:8" ht="19.5" customHeight="1">
      <c r="A19" s="50">
        <v>7</v>
      </c>
      <c r="B19" s="16" t="s">
        <v>242</v>
      </c>
      <c r="C19" s="17" t="s">
        <v>111</v>
      </c>
      <c r="D19" s="17" t="s">
        <v>113</v>
      </c>
      <c r="E19" s="18" t="s">
        <v>9</v>
      </c>
      <c r="F19" s="129">
        <v>1263.1</v>
      </c>
      <c r="G19" s="119">
        <v>428.2</v>
      </c>
      <c r="H19" s="119">
        <f t="shared" si="0"/>
        <v>33.90072044968728</v>
      </c>
    </row>
    <row r="20" spans="1:8" ht="19.5" customHeight="1">
      <c r="A20" s="16">
        <v>8</v>
      </c>
      <c r="B20" s="16" t="s">
        <v>249</v>
      </c>
      <c r="C20" s="17" t="s">
        <v>111</v>
      </c>
      <c r="D20" s="17" t="s">
        <v>113</v>
      </c>
      <c r="E20" s="18" t="s">
        <v>8</v>
      </c>
      <c r="F20" s="119">
        <v>2415</v>
      </c>
      <c r="G20" s="119">
        <v>814.6</v>
      </c>
      <c r="H20" s="119">
        <f t="shared" si="0"/>
        <v>33.73084886128365</v>
      </c>
    </row>
    <row r="21" spans="1:8" ht="45" customHeight="1" thickBot="1">
      <c r="A21" s="141">
        <v>9</v>
      </c>
      <c r="B21" s="142" t="s">
        <v>184</v>
      </c>
      <c r="C21" s="143" t="s">
        <v>111</v>
      </c>
      <c r="D21" s="143" t="s">
        <v>119</v>
      </c>
      <c r="E21" s="144" t="s">
        <v>120</v>
      </c>
      <c r="F21" s="130">
        <v>580.8</v>
      </c>
      <c r="G21" s="130">
        <v>608.5</v>
      </c>
      <c r="H21" s="119">
        <f t="shared" si="0"/>
        <v>104.76928374655647</v>
      </c>
    </row>
    <row r="22" spans="1:8" s="71" customFormat="1" ht="33.75" customHeight="1" thickBot="1">
      <c r="A22" s="64"/>
      <c r="B22" s="69" t="s">
        <v>276</v>
      </c>
      <c r="C22" s="66"/>
      <c r="D22" s="100"/>
      <c r="E22" s="103"/>
      <c r="F22" s="139">
        <f>SUM(F13:F21)</f>
        <v>35949.3</v>
      </c>
      <c r="G22" s="139">
        <f>SUM(G13:G21)</f>
        <v>12970.6</v>
      </c>
      <c r="H22" s="119">
        <f t="shared" si="0"/>
        <v>36.08025747371993</v>
      </c>
    </row>
    <row r="23" spans="1:8" s="71" customFormat="1" ht="18" customHeight="1">
      <c r="A23" s="132"/>
      <c r="B23" s="133"/>
      <c r="C23" s="134"/>
      <c r="D23" s="135"/>
      <c r="E23" s="136"/>
      <c r="F23" s="207"/>
      <c r="G23" s="207"/>
      <c r="H23" s="119"/>
    </row>
    <row r="24" spans="1:8" ht="19.5" customHeight="1">
      <c r="A24" s="16">
        <v>1</v>
      </c>
      <c r="B24" s="16" t="s">
        <v>188</v>
      </c>
      <c r="C24" s="17" t="s">
        <v>114</v>
      </c>
      <c r="D24" s="17" t="s">
        <v>112</v>
      </c>
      <c r="E24" s="18" t="s">
        <v>17</v>
      </c>
      <c r="F24" s="129">
        <v>7153.6</v>
      </c>
      <c r="G24" s="129">
        <v>1791.5</v>
      </c>
      <c r="H24" s="119">
        <f t="shared" si="0"/>
        <v>25.04333482442406</v>
      </c>
    </row>
    <row r="25" spans="1:8" ht="19.5" customHeight="1">
      <c r="A25" s="16">
        <v>2</v>
      </c>
      <c r="B25" s="16" t="s">
        <v>208</v>
      </c>
      <c r="C25" s="17" t="s">
        <v>114</v>
      </c>
      <c r="D25" s="17" t="s">
        <v>112</v>
      </c>
      <c r="E25" s="54" t="s">
        <v>18</v>
      </c>
      <c r="F25" s="129">
        <v>3437.9</v>
      </c>
      <c r="G25" s="129">
        <v>790.7</v>
      </c>
      <c r="H25" s="119">
        <f t="shared" si="0"/>
        <v>22.999505512085864</v>
      </c>
    </row>
    <row r="26" spans="1:8" ht="19.5" customHeight="1">
      <c r="A26" s="50">
        <v>3</v>
      </c>
      <c r="B26" s="16" t="s">
        <v>216</v>
      </c>
      <c r="C26" s="17" t="s">
        <v>114</v>
      </c>
      <c r="D26" s="17" t="s">
        <v>112</v>
      </c>
      <c r="E26" s="54" t="s">
        <v>19</v>
      </c>
      <c r="F26" s="129">
        <v>2049.5</v>
      </c>
      <c r="G26" s="119">
        <v>259</v>
      </c>
      <c r="H26" s="119">
        <f t="shared" si="0"/>
        <v>12.637228592339595</v>
      </c>
    </row>
    <row r="27" spans="1:8" ht="19.5" customHeight="1">
      <c r="A27" s="16">
        <v>4</v>
      </c>
      <c r="B27" s="16" t="s">
        <v>223</v>
      </c>
      <c r="C27" s="17" t="s">
        <v>114</v>
      </c>
      <c r="D27" s="17" t="s">
        <v>112</v>
      </c>
      <c r="E27" s="54" t="s">
        <v>20</v>
      </c>
      <c r="F27" s="129">
        <v>2471.4</v>
      </c>
      <c r="G27" s="119">
        <v>650</v>
      </c>
      <c r="H27" s="119">
        <f t="shared" si="0"/>
        <v>26.30088209112244</v>
      </c>
    </row>
    <row r="28" spans="1:8" ht="19.5" customHeight="1">
      <c r="A28" s="50">
        <v>5</v>
      </c>
      <c r="B28" s="16" t="s">
        <v>231</v>
      </c>
      <c r="C28" s="17" t="s">
        <v>114</v>
      </c>
      <c r="D28" s="17" t="s">
        <v>112</v>
      </c>
      <c r="E28" s="54" t="s">
        <v>21</v>
      </c>
      <c r="F28" s="129">
        <v>568.4</v>
      </c>
      <c r="G28" s="129"/>
      <c r="H28" s="119">
        <f t="shared" si="0"/>
        <v>0</v>
      </c>
    </row>
    <row r="29" spans="1:8" ht="19.5" customHeight="1">
      <c r="A29" s="16">
        <v>6</v>
      </c>
      <c r="B29" s="16" t="s">
        <v>237</v>
      </c>
      <c r="C29" s="17" t="s">
        <v>114</v>
      </c>
      <c r="D29" s="17" t="s">
        <v>112</v>
      </c>
      <c r="E29" s="54" t="s">
        <v>22</v>
      </c>
      <c r="F29" s="129">
        <v>2029.7</v>
      </c>
      <c r="G29" s="129">
        <v>106.5</v>
      </c>
      <c r="H29" s="119">
        <f t="shared" si="0"/>
        <v>5.247080849386609</v>
      </c>
    </row>
    <row r="30" spans="1:8" ht="19.5" customHeight="1">
      <c r="A30" s="50">
        <v>7</v>
      </c>
      <c r="B30" s="16" t="s">
        <v>243</v>
      </c>
      <c r="C30" s="17" t="s">
        <v>114</v>
      </c>
      <c r="D30" s="17" t="s">
        <v>112</v>
      </c>
      <c r="E30" s="54" t="s">
        <v>23</v>
      </c>
      <c r="F30" s="129">
        <v>857.3</v>
      </c>
      <c r="G30" s="129">
        <v>560.7</v>
      </c>
      <c r="H30" s="119">
        <f t="shared" si="0"/>
        <v>65.40300944826782</v>
      </c>
    </row>
    <row r="31" spans="1:8" ht="19.5" customHeight="1">
      <c r="A31" s="16">
        <v>8</v>
      </c>
      <c r="B31" s="16" t="s">
        <v>250</v>
      </c>
      <c r="C31" s="17" t="s">
        <v>114</v>
      </c>
      <c r="D31" s="17" t="s">
        <v>112</v>
      </c>
      <c r="E31" s="54" t="s">
        <v>24</v>
      </c>
      <c r="F31" s="129">
        <v>3116.7</v>
      </c>
      <c r="G31" s="129">
        <v>637.2</v>
      </c>
      <c r="H31" s="119">
        <f t="shared" si="0"/>
        <v>20.444701126191166</v>
      </c>
    </row>
    <row r="32" spans="1:8" ht="19.5" customHeight="1" thickBot="1">
      <c r="A32" s="34">
        <v>9</v>
      </c>
      <c r="B32" s="34" t="s">
        <v>185</v>
      </c>
      <c r="C32" s="35" t="s">
        <v>114</v>
      </c>
      <c r="D32" s="35" t="s">
        <v>113</v>
      </c>
      <c r="E32" s="152" t="s">
        <v>25</v>
      </c>
      <c r="F32" s="130">
        <v>1133.1</v>
      </c>
      <c r="G32" s="130">
        <v>71.9</v>
      </c>
      <c r="H32" s="119">
        <f t="shared" si="0"/>
        <v>6.345424057894274</v>
      </c>
    </row>
    <row r="33" spans="1:8" s="71" customFormat="1" ht="19.5" customHeight="1" thickBot="1">
      <c r="A33" s="64"/>
      <c r="B33" s="65" t="s">
        <v>274</v>
      </c>
      <c r="C33" s="66"/>
      <c r="D33" s="101"/>
      <c r="E33" s="102"/>
      <c r="F33" s="139">
        <f>SUM(F24:F32)</f>
        <v>22817.6</v>
      </c>
      <c r="G33" s="147">
        <f>SUM(G24:G32)</f>
        <v>4867.499999999999</v>
      </c>
      <c r="H33" s="119">
        <f t="shared" si="0"/>
        <v>21.332217235817964</v>
      </c>
    </row>
    <row r="34" spans="1:8" s="71" customFormat="1" ht="19.5" customHeight="1">
      <c r="A34" s="50">
        <v>1</v>
      </c>
      <c r="B34" s="141" t="s">
        <v>322</v>
      </c>
      <c r="C34" s="52" t="s">
        <v>338</v>
      </c>
      <c r="D34" s="52" t="s">
        <v>112</v>
      </c>
      <c r="E34" s="47" t="s">
        <v>314</v>
      </c>
      <c r="F34" s="208"/>
      <c r="G34" s="209">
        <v>245.8</v>
      </c>
      <c r="H34" s="119"/>
    </row>
    <row r="35" spans="1:8" s="71" customFormat="1" ht="19.5" customHeight="1">
      <c r="A35" s="16">
        <v>2</v>
      </c>
      <c r="B35" s="148" t="s">
        <v>323</v>
      </c>
      <c r="C35" s="17" t="s">
        <v>338</v>
      </c>
      <c r="D35" s="17" t="s">
        <v>112</v>
      </c>
      <c r="E35" s="18" t="s">
        <v>315</v>
      </c>
      <c r="F35" s="210"/>
      <c r="G35" s="184"/>
      <c r="H35" s="119"/>
    </row>
    <row r="36" spans="1:8" s="71" customFormat="1" ht="19.5" customHeight="1">
      <c r="A36" s="16">
        <v>3</v>
      </c>
      <c r="B36" s="148" t="s">
        <v>324</v>
      </c>
      <c r="C36" s="17" t="s">
        <v>338</v>
      </c>
      <c r="D36" s="17" t="s">
        <v>112</v>
      </c>
      <c r="E36" s="18" t="s">
        <v>316</v>
      </c>
      <c r="F36" s="210"/>
      <c r="G36" s="184">
        <v>14.9</v>
      </c>
      <c r="H36" s="119"/>
    </row>
    <row r="37" spans="1:8" s="71" customFormat="1" ht="19.5" customHeight="1">
      <c r="A37" s="16">
        <v>4</v>
      </c>
      <c r="B37" s="148" t="s">
        <v>325</v>
      </c>
      <c r="C37" s="17" t="s">
        <v>338</v>
      </c>
      <c r="D37" s="17" t="s">
        <v>112</v>
      </c>
      <c r="E37" s="18" t="s">
        <v>317</v>
      </c>
      <c r="F37" s="210"/>
      <c r="G37" s="184"/>
      <c r="H37" s="119"/>
    </row>
    <row r="38" spans="1:8" s="71" customFormat="1" ht="19.5" customHeight="1">
      <c r="A38" s="16">
        <v>5</v>
      </c>
      <c r="B38" s="148" t="s">
        <v>326</v>
      </c>
      <c r="C38" s="17" t="s">
        <v>338</v>
      </c>
      <c r="D38" s="21" t="s">
        <v>112</v>
      </c>
      <c r="E38" s="18" t="s">
        <v>318</v>
      </c>
      <c r="F38" s="210"/>
      <c r="G38" s="184"/>
      <c r="H38" s="119"/>
    </row>
    <row r="39" spans="1:8" s="71" customFormat="1" ht="19.5" customHeight="1">
      <c r="A39" s="16">
        <v>6</v>
      </c>
      <c r="B39" s="148" t="s">
        <v>327</v>
      </c>
      <c r="C39" s="17" t="s">
        <v>338</v>
      </c>
      <c r="D39" s="17" t="s">
        <v>112</v>
      </c>
      <c r="E39" s="18" t="s">
        <v>319</v>
      </c>
      <c r="F39" s="210"/>
      <c r="G39" s="184"/>
      <c r="H39" s="119"/>
    </row>
    <row r="40" spans="1:8" s="71" customFormat="1" ht="19.5" customHeight="1">
      <c r="A40" s="16">
        <v>7</v>
      </c>
      <c r="B40" s="148" t="s">
        <v>328</v>
      </c>
      <c r="C40" s="17" t="s">
        <v>338</v>
      </c>
      <c r="D40" s="17" t="s">
        <v>112</v>
      </c>
      <c r="E40" s="18" t="s">
        <v>320</v>
      </c>
      <c r="F40" s="210"/>
      <c r="G40" s="184"/>
      <c r="H40" s="119"/>
    </row>
    <row r="41" spans="1:8" s="71" customFormat="1" ht="19.5" customHeight="1" thickBot="1">
      <c r="A41" s="34">
        <v>8</v>
      </c>
      <c r="B41" s="149" t="s">
        <v>329</v>
      </c>
      <c r="C41" s="35" t="s">
        <v>338</v>
      </c>
      <c r="D41" s="153" t="s">
        <v>112</v>
      </c>
      <c r="E41" s="36" t="s">
        <v>321</v>
      </c>
      <c r="F41" s="211"/>
      <c r="G41" s="183"/>
      <c r="H41" s="119"/>
    </row>
    <row r="42" spans="1:8" s="71" customFormat="1" ht="19.5" customHeight="1" thickBot="1">
      <c r="A42" s="150"/>
      <c r="B42" s="140"/>
      <c r="C42" s="140"/>
      <c r="D42" s="140"/>
      <c r="E42" s="140"/>
      <c r="F42" s="139"/>
      <c r="G42" s="147">
        <f>SUM(G34:G41)</f>
        <v>260.7</v>
      </c>
      <c r="H42" s="119"/>
    </row>
    <row r="43" spans="1:8" s="71" customFormat="1" ht="19.5" customHeight="1">
      <c r="A43" s="50">
        <v>1</v>
      </c>
      <c r="B43" s="141" t="s">
        <v>330</v>
      </c>
      <c r="C43" s="52" t="s">
        <v>338</v>
      </c>
      <c r="D43" s="52" t="s">
        <v>113</v>
      </c>
      <c r="E43" s="47" t="s">
        <v>306</v>
      </c>
      <c r="F43" s="208"/>
      <c r="G43" s="209">
        <v>492</v>
      </c>
      <c r="H43" s="119"/>
    </row>
    <row r="44" spans="1:8" s="71" customFormat="1" ht="19.5" customHeight="1">
      <c r="A44" s="16">
        <v>2</v>
      </c>
      <c r="B44" s="148" t="s">
        <v>331</v>
      </c>
      <c r="C44" s="17" t="s">
        <v>338</v>
      </c>
      <c r="D44" s="17" t="s">
        <v>113</v>
      </c>
      <c r="E44" s="18" t="s">
        <v>307</v>
      </c>
      <c r="F44" s="210"/>
      <c r="G44" s="184">
        <v>33.1</v>
      </c>
      <c r="H44" s="119"/>
    </row>
    <row r="45" spans="1:8" s="71" customFormat="1" ht="19.5" customHeight="1">
      <c r="A45" s="16">
        <v>3</v>
      </c>
      <c r="B45" s="148" t="s">
        <v>332</v>
      </c>
      <c r="C45" s="17" t="s">
        <v>338</v>
      </c>
      <c r="D45" s="17" t="s">
        <v>113</v>
      </c>
      <c r="E45" s="18" t="s">
        <v>308</v>
      </c>
      <c r="F45" s="210"/>
      <c r="G45" s="184">
        <v>5.5</v>
      </c>
      <c r="H45" s="119"/>
    </row>
    <row r="46" spans="1:8" s="71" customFormat="1" ht="19.5" customHeight="1">
      <c r="A46" s="16">
        <v>4</v>
      </c>
      <c r="B46" s="148" t="s">
        <v>333</v>
      </c>
      <c r="C46" s="17" t="s">
        <v>338</v>
      </c>
      <c r="D46" s="17" t="s">
        <v>113</v>
      </c>
      <c r="E46" s="18" t="s">
        <v>309</v>
      </c>
      <c r="F46" s="210"/>
      <c r="G46" s="184"/>
      <c r="H46" s="119"/>
    </row>
    <row r="47" spans="1:8" s="71" customFormat="1" ht="19.5" customHeight="1">
      <c r="A47" s="16">
        <v>5</v>
      </c>
      <c r="B47" s="148" t="s">
        <v>334</v>
      </c>
      <c r="C47" s="17" t="s">
        <v>338</v>
      </c>
      <c r="D47" s="17" t="s">
        <v>113</v>
      </c>
      <c r="E47" s="18" t="s">
        <v>311</v>
      </c>
      <c r="F47" s="210"/>
      <c r="G47" s="184">
        <v>305.2</v>
      </c>
      <c r="H47" s="119"/>
    </row>
    <row r="48" spans="1:8" s="71" customFormat="1" ht="19.5" customHeight="1">
      <c r="A48" s="16">
        <v>6</v>
      </c>
      <c r="B48" s="148" t="s">
        <v>335</v>
      </c>
      <c r="C48" s="17" t="s">
        <v>338</v>
      </c>
      <c r="D48" s="17" t="s">
        <v>113</v>
      </c>
      <c r="E48" s="18" t="s">
        <v>312</v>
      </c>
      <c r="F48" s="210"/>
      <c r="G48" s="184">
        <v>8.1</v>
      </c>
      <c r="H48" s="119"/>
    </row>
    <row r="49" spans="1:8" s="71" customFormat="1" ht="19.5" customHeight="1">
      <c r="A49" s="16">
        <v>7</v>
      </c>
      <c r="B49" s="148" t="s">
        <v>336</v>
      </c>
      <c r="C49" s="17" t="s">
        <v>338</v>
      </c>
      <c r="D49" s="17" t="s">
        <v>113</v>
      </c>
      <c r="E49" s="18" t="s">
        <v>313</v>
      </c>
      <c r="F49" s="210"/>
      <c r="G49" s="184">
        <v>36.5</v>
      </c>
      <c r="H49" s="119"/>
    </row>
    <row r="50" spans="1:8" s="71" customFormat="1" ht="19.5" customHeight="1" thickBot="1">
      <c r="A50" s="34">
        <v>8</v>
      </c>
      <c r="B50" s="149" t="s">
        <v>337</v>
      </c>
      <c r="C50" s="35" t="s">
        <v>338</v>
      </c>
      <c r="D50" s="35" t="s">
        <v>113</v>
      </c>
      <c r="E50" s="36" t="s">
        <v>310</v>
      </c>
      <c r="F50" s="211"/>
      <c r="G50" s="183">
        <v>20</v>
      </c>
      <c r="H50" s="119"/>
    </row>
    <row r="51" spans="1:8" s="71" customFormat="1" ht="19.5" customHeight="1" thickBot="1">
      <c r="A51" s="64"/>
      <c r="B51" s="65"/>
      <c r="C51" s="66"/>
      <c r="D51" s="67"/>
      <c r="E51" s="154"/>
      <c r="F51" s="139"/>
      <c r="G51" s="147">
        <f>SUM(G43:G50)</f>
        <v>900.4</v>
      </c>
      <c r="H51" s="119"/>
    </row>
    <row r="52" spans="1:8" ht="19.5" customHeight="1">
      <c r="A52" s="16">
        <v>1</v>
      </c>
      <c r="B52" s="16" t="s">
        <v>186</v>
      </c>
      <c r="C52" s="17" t="s">
        <v>121</v>
      </c>
      <c r="D52" s="17" t="s">
        <v>122</v>
      </c>
      <c r="E52" s="25" t="s">
        <v>28</v>
      </c>
      <c r="F52" s="119">
        <v>500</v>
      </c>
      <c r="G52" s="119">
        <v>615</v>
      </c>
      <c r="H52" s="119">
        <f t="shared" si="0"/>
        <v>123</v>
      </c>
    </row>
    <row r="53" spans="1:8" ht="19.5" customHeight="1" thickBot="1">
      <c r="A53" s="34">
        <v>2</v>
      </c>
      <c r="B53" s="34" t="s">
        <v>187</v>
      </c>
      <c r="C53" s="35" t="s">
        <v>121</v>
      </c>
      <c r="D53" s="35" t="s">
        <v>123</v>
      </c>
      <c r="E53" s="36" t="s">
        <v>29</v>
      </c>
      <c r="F53" s="163">
        <v>200</v>
      </c>
      <c r="G53" s="163">
        <v>183</v>
      </c>
      <c r="H53" s="119">
        <f t="shared" si="0"/>
        <v>91.5</v>
      </c>
    </row>
    <row r="54" spans="1:8" s="71" customFormat="1" ht="15.75" thickBot="1">
      <c r="A54" s="64"/>
      <c r="B54" s="65" t="s">
        <v>275</v>
      </c>
      <c r="C54" s="66"/>
      <c r="D54" s="100"/>
      <c r="E54" s="99"/>
      <c r="F54" s="147">
        <f>SUM(F52:F53)</f>
        <v>700</v>
      </c>
      <c r="G54" s="147">
        <f>SUM(G52:G53)</f>
        <v>798</v>
      </c>
      <c r="H54" s="119">
        <f t="shared" si="0"/>
        <v>113.99999999999999</v>
      </c>
    </row>
    <row r="55" spans="1:8" ht="30">
      <c r="A55" s="50">
        <v>1</v>
      </c>
      <c r="B55" s="51" t="s">
        <v>189</v>
      </c>
      <c r="C55" s="52" t="s">
        <v>124</v>
      </c>
      <c r="D55" s="52" t="s">
        <v>125</v>
      </c>
      <c r="E55" s="47" t="s">
        <v>30</v>
      </c>
      <c r="F55" s="205">
        <v>3502.4</v>
      </c>
      <c r="G55" s="205">
        <v>166.7</v>
      </c>
      <c r="H55" s="119">
        <f t="shared" si="0"/>
        <v>4.759593421653722</v>
      </c>
    </row>
    <row r="56" spans="1:8" ht="30">
      <c r="A56" s="16">
        <v>2</v>
      </c>
      <c r="B56" s="27" t="s">
        <v>213</v>
      </c>
      <c r="C56" s="17" t="s">
        <v>124</v>
      </c>
      <c r="D56" s="17" t="s">
        <v>125</v>
      </c>
      <c r="E56" s="18" t="s">
        <v>164</v>
      </c>
      <c r="F56" s="129">
        <v>519.4</v>
      </c>
      <c r="G56" s="129">
        <v>23.8</v>
      </c>
      <c r="H56" s="119">
        <f t="shared" si="0"/>
        <v>4.5822102425876015</v>
      </c>
    </row>
    <row r="57" spans="1:8" ht="30">
      <c r="A57" s="50">
        <v>3</v>
      </c>
      <c r="B57" s="27" t="s">
        <v>219</v>
      </c>
      <c r="C57" s="17" t="s">
        <v>124</v>
      </c>
      <c r="D57" s="17" t="s">
        <v>125</v>
      </c>
      <c r="E57" s="18" t="s">
        <v>31</v>
      </c>
      <c r="F57" s="129">
        <v>5856.1</v>
      </c>
      <c r="G57" s="119">
        <v>206</v>
      </c>
      <c r="H57" s="119">
        <f t="shared" si="0"/>
        <v>3.5176994928365293</v>
      </c>
    </row>
    <row r="58" spans="1:8" ht="30">
      <c r="A58" s="16">
        <v>4</v>
      </c>
      <c r="B58" s="27" t="s">
        <v>226</v>
      </c>
      <c r="C58" s="17" t="s">
        <v>124</v>
      </c>
      <c r="D58" s="17" t="s">
        <v>125</v>
      </c>
      <c r="E58" s="18" t="s">
        <v>32</v>
      </c>
      <c r="F58" s="129">
        <v>1962.2</v>
      </c>
      <c r="G58" s="129">
        <v>463.2</v>
      </c>
      <c r="H58" s="119">
        <f t="shared" si="0"/>
        <v>23.606156355111608</v>
      </c>
    </row>
    <row r="59" spans="1:8" ht="19.5" customHeight="1">
      <c r="A59" s="50">
        <v>5</v>
      </c>
      <c r="B59" s="16" t="s">
        <v>232</v>
      </c>
      <c r="C59" s="17" t="s">
        <v>124</v>
      </c>
      <c r="D59" s="17" t="s">
        <v>125</v>
      </c>
      <c r="E59" s="18" t="s">
        <v>170</v>
      </c>
      <c r="F59" s="129">
        <v>140.2</v>
      </c>
      <c r="G59" s="129"/>
      <c r="H59" s="119">
        <f t="shared" si="0"/>
        <v>0</v>
      </c>
    </row>
    <row r="60" spans="1:8" ht="19.5" customHeight="1">
      <c r="A60" s="16">
        <v>6</v>
      </c>
      <c r="B60" s="16" t="s">
        <v>240</v>
      </c>
      <c r="C60" s="17" t="s">
        <v>124</v>
      </c>
      <c r="D60" s="17" t="s">
        <v>125</v>
      </c>
      <c r="E60" s="18" t="s">
        <v>33</v>
      </c>
      <c r="F60" s="129">
        <v>1129.6</v>
      </c>
      <c r="G60" s="119">
        <v>28.7</v>
      </c>
      <c r="H60" s="119">
        <f t="shared" si="0"/>
        <v>2.5407223796033995</v>
      </c>
    </row>
    <row r="61" spans="1:8" ht="19.5" customHeight="1">
      <c r="A61" s="50">
        <v>7</v>
      </c>
      <c r="B61" s="16" t="s">
        <v>245</v>
      </c>
      <c r="C61" s="17" t="s">
        <v>124</v>
      </c>
      <c r="D61" s="17" t="s">
        <v>125</v>
      </c>
      <c r="E61" s="18" t="s">
        <v>34</v>
      </c>
      <c r="F61" s="129">
        <v>488.9</v>
      </c>
      <c r="G61" s="119">
        <v>158</v>
      </c>
      <c r="H61" s="119">
        <f t="shared" si="0"/>
        <v>32.31744733074248</v>
      </c>
    </row>
    <row r="62" spans="1:8" ht="30">
      <c r="A62" s="16">
        <v>8</v>
      </c>
      <c r="B62" s="27" t="s">
        <v>252</v>
      </c>
      <c r="C62" s="17" t="s">
        <v>124</v>
      </c>
      <c r="D62" s="17" t="s">
        <v>125</v>
      </c>
      <c r="E62" s="18" t="s">
        <v>35</v>
      </c>
      <c r="F62" s="129">
        <v>529.5</v>
      </c>
      <c r="G62" s="129">
        <v>160.4</v>
      </c>
      <c r="H62" s="119">
        <f t="shared" si="0"/>
        <v>30.292728989612844</v>
      </c>
    </row>
    <row r="63" spans="1:8" ht="30">
      <c r="A63" s="50">
        <v>9</v>
      </c>
      <c r="B63" s="27" t="s">
        <v>191</v>
      </c>
      <c r="C63" s="17" t="s">
        <v>124</v>
      </c>
      <c r="D63" s="17" t="s">
        <v>129</v>
      </c>
      <c r="E63" s="18" t="s">
        <v>38</v>
      </c>
      <c r="F63" s="129">
        <v>458.5</v>
      </c>
      <c r="G63" s="129">
        <v>175.2</v>
      </c>
      <c r="H63" s="119">
        <f t="shared" si="0"/>
        <v>38.21155943293348</v>
      </c>
    </row>
    <row r="64" spans="1:8" ht="30">
      <c r="A64" s="16">
        <v>10</v>
      </c>
      <c r="B64" s="27" t="s">
        <v>212</v>
      </c>
      <c r="C64" s="17" t="s">
        <v>124</v>
      </c>
      <c r="D64" s="17" t="s">
        <v>129</v>
      </c>
      <c r="E64" s="18" t="s">
        <v>37</v>
      </c>
      <c r="F64" s="129">
        <v>236.4</v>
      </c>
      <c r="G64" s="119">
        <v>99</v>
      </c>
      <c r="H64" s="119">
        <f t="shared" si="0"/>
        <v>41.878172588832484</v>
      </c>
    </row>
    <row r="65" spans="1:8" ht="30">
      <c r="A65" s="50">
        <v>11</v>
      </c>
      <c r="B65" s="27" t="s">
        <v>227</v>
      </c>
      <c r="C65" s="17" t="s">
        <v>124</v>
      </c>
      <c r="D65" s="17" t="s">
        <v>129</v>
      </c>
      <c r="E65" s="18" t="s">
        <v>169</v>
      </c>
      <c r="F65" s="129">
        <v>224.4</v>
      </c>
      <c r="G65" s="129">
        <v>323.2</v>
      </c>
      <c r="H65" s="119">
        <f t="shared" si="0"/>
        <v>144.02852049910874</v>
      </c>
    </row>
    <row r="66" spans="1:8" ht="19.5" customHeight="1">
      <c r="A66" s="16">
        <v>12</v>
      </c>
      <c r="B66" s="16" t="s">
        <v>234</v>
      </c>
      <c r="C66" s="17" t="s">
        <v>124</v>
      </c>
      <c r="D66" s="17" t="s">
        <v>129</v>
      </c>
      <c r="E66" s="18" t="s">
        <v>146</v>
      </c>
      <c r="F66" s="129"/>
      <c r="G66" s="129"/>
      <c r="H66" s="119"/>
    </row>
    <row r="67" spans="1:8" ht="19.5" customHeight="1">
      <c r="A67" s="50">
        <v>13</v>
      </c>
      <c r="B67" s="15" t="s">
        <v>247</v>
      </c>
      <c r="C67" s="17" t="s">
        <v>124</v>
      </c>
      <c r="D67" s="17" t="s">
        <v>129</v>
      </c>
      <c r="E67" s="18" t="s">
        <v>280</v>
      </c>
      <c r="F67" s="129">
        <v>308.6</v>
      </c>
      <c r="G67" s="119">
        <v>120</v>
      </c>
      <c r="H67" s="119">
        <f aca="true" t="shared" si="1" ref="H67:H114">G67/F67*100</f>
        <v>38.88528839922229</v>
      </c>
    </row>
    <row r="68" spans="1:8" ht="29.25" thickBot="1">
      <c r="A68" s="16">
        <v>14</v>
      </c>
      <c r="B68" s="49" t="s">
        <v>253</v>
      </c>
      <c r="C68" s="35" t="s">
        <v>124</v>
      </c>
      <c r="D68" s="35" t="s">
        <v>129</v>
      </c>
      <c r="E68" s="36" t="s">
        <v>158</v>
      </c>
      <c r="F68" s="130">
        <v>407.7</v>
      </c>
      <c r="G68" s="163">
        <v>165</v>
      </c>
      <c r="H68" s="119">
        <f t="shared" si="1"/>
        <v>40.47093451066961</v>
      </c>
    </row>
    <row r="69" spans="1:14" s="71" customFormat="1" ht="33.75" customHeight="1" thickBot="1">
      <c r="A69" s="64"/>
      <c r="B69" s="69" t="s">
        <v>268</v>
      </c>
      <c r="C69" s="72"/>
      <c r="D69" s="97"/>
      <c r="E69" s="99"/>
      <c r="F69" s="139">
        <f>SUM(F55:F68)</f>
        <v>15763.900000000003</v>
      </c>
      <c r="G69" s="139">
        <f>SUM(G55:G68)</f>
        <v>2089.2000000000003</v>
      </c>
      <c r="H69" s="119">
        <f t="shared" si="1"/>
        <v>13.253065548500054</v>
      </c>
      <c r="N69" s="158"/>
    </row>
    <row r="70" spans="1:8" ht="45">
      <c r="A70" s="16">
        <v>1</v>
      </c>
      <c r="B70" s="27" t="s">
        <v>190</v>
      </c>
      <c r="C70" s="17" t="s">
        <v>124</v>
      </c>
      <c r="D70" s="17" t="s">
        <v>127</v>
      </c>
      <c r="E70" s="47" t="s">
        <v>128</v>
      </c>
      <c r="F70" s="205"/>
      <c r="G70" s="212">
        <v>9</v>
      </c>
      <c r="H70" s="119"/>
    </row>
    <row r="71" spans="1:8" ht="19.5" customHeight="1" thickBot="1">
      <c r="A71" s="34">
        <v>2</v>
      </c>
      <c r="B71" s="34" t="s">
        <v>246</v>
      </c>
      <c r="C71" s="35" t="s">
        <v>124</v>
      </c>
      <c r="D71" s="35" t="s">
        <v>127</v>
      </c>
      <c r="E71" s="36" t="s">
        <v>36</v>
      </c>
      <c r="F71" s="163">
        <v>3400</v>
      </c>
      <c r="G71" s="163">
        <v>210</v>
      </c>
      <c r="H71" s="119">
        <f t="shared" si="1"/>
        <v>6.176470588235294</v>
      </c>
    </row>
    <row r="72" spans="1:8" s="71" customFormat="1" ht="29.25" customHeight="1" thickBot="1">
      <c r="A72" s="64"/>
      <c r="B72" s="73" t="s">
        <v>269</v>
      </c>
      <c r="C72" s="66"/>
      <c r="D72" s="66"/>
      <c r="E72" s="70"/>
      <c r="F72" s="213">
        <v>3400</v>
      </c>
      <c r="G72" s="213">
        <f>SUM(G70:G71)</f>
        <v>219</v>
      </c>
      <c r="H72" s="119">
        <f t="shared" si="1"/>
        <v>6.441176470588235</v>
      </c>
    </row>
    <row r="73" spans="1:8" ht="27.75" customHeight="1">
      <c r="A73" s="16">
        <v>1</v>
      </c>
      <c r="B73" s="27" t="s">
        <v>192</v>
      </c>
      <c r="C73" s="17" t="s">
        <v>124</v>
      </c>
      <c r="D73" s="17" t="s">
        <v>130</v>
      </c>
      <c r="E73" s="18" t="s">
        <v>39</v>
      </c>
      <c r="F73" s="129">
        <v>594.5</v>
      </c>
      <c r="G73" s="129">
        <v>158.9</v>
      </c>
      <c r="H73" s="119">
        <f t="shared" si="1"/>
        <v>26.72834314550042</v>
      </c>
    </row>
    <row r="74" spans="1:8" ht="19.5" customHeight="1">
      <c r="A74" s="34">
        <v>3</v>
      </c>
      <c r="B74" s="16" t="s">
        <v>295</v>
      </c>
      <c r="C74" s="18" t="s">
        <v>124</v>
      </c>
      <c r="D74" s="18" t="s">
        <v>130</v>
      </c>
      <c r="E74" s="18" t="s">
        <v>296</v>
      </c>
      <c r="F74" s="129">
        <v>1011.3</v>
      </c>
      <c r="G74" s="119">
        <v>60</v>
      </c>
      <c r="H74" s="119">
        <f t="shared" si="1"/>
        <v>5.9329575793533085</v>
      </c>
    </row>
    <row r="75" spans="1:8" ht="19.5" customHeight="1" thickBot="1">
      <c r="A75" s="34"/>
      <c r="B75" s="34" t="s">
        <v>351</v>
      </c>
      <c r="C75" s="36" t="s">
        <v>124</v>
      </c>
      <c r="D75" s="36" t="s">
        <v>130</v>
      </c>
      <c r="E75" s="36" t="s">
        <v>352</v>
      </c>
      <c r="F75" s="130"/>
      <c r="G75" s="163">
        <v>26.5</v>
      </c>
      <c r="H75" s="119"/>
    </row>
    <row r="76" spans="1:8" s="71" customFormat="1" ht="26.25" customHeight="1" thickBot="1">
      <c r="A76" s="64"/>
      <c r="B76" s="159" t="s">
        <v>270</v>
      </c>
      <c r="C76" s="66"/>
      <c r="D76" s="66"/>
      <c r="E76" s="70"/>
      <c r="F76" s="139">
        <f>SUM(F73:F75)</f>
        <v>1605.8</v>
      </c>
      <c r="G76" s="139">
        <f>SUM(G73:G75)</f>
        <v>245.4</v>
      </c>
      <c r="H76" s="119">
        <f t="shared" si="1"/>
        <v>15.282102378876573</v>
      </c>
    </row>
    <row r="77" spans="1:8" ht="19.5" customHeight="1">
      <c r="A77" s="16">
        <v>1</v>
      </c>
      <c r="B77" s="16" t="s">
        <v>267</v>
      </c>
      <c r="C77" s="17" t="s">
        <v>151</v>
      </c>
      <c r="D77" s="17" t="s">
        <v>125</v>
      </c>
      <c r="E77" s="29" t="s">
        <v>266</v>
      </c>
      <c r="F77" s="205"/>
      <c r="G77" s="212">
        <v>3717</v>
      </c>
      <c r="H77" s="119"/>
    </row>
    <row r="78" spans="1:8" ht="19.5" customHeight="1">
      <c r="A78" s="16"/>
      <c r="B78" s="16" t="s">
        <v>353</v>
      </c>
      <c r="C78" s="17" t="s">
        <v>151</v>
      </c>
      <c r="D78" s="17" t="s">
        <v>125</v>
      </c>
      <c r="E78" s="29" t="s">
        <v>349</v>
      </c>
      <c r="F78" s="205"/>
      <c r="G78" s="212">
        <v>1208.7</v>
      </c>
      <c r="H78" s="119"/>
    </row>
    <row r="79" spans="1:8" ht="19.5" customHeight="1">
      <c r="A79" s="16">
        <v>2</v>
      </c>
      <c r="B79" s="16" t="s">
        <v>228</v>
      </c>
      <c r="C79" s="17" t="s">
        <v>151</v>
      </c>
      <c r="D79" s="17" t="s">
        <v>125</v>
      </c>
      <c r="E79" s="18" t="s">
        <v>152</v>
      </c>
      <c r="F79" s="129"/>
      <c r="G79" s="129">
        <v>549.6</v>
      </c>
      <c r="H79" s="119"/>
    </row>
    <row r="80" spans="1:8" ht="19.5" customHeight="1" thickBot="1">
      <c r="A80" s="63"/>
      <c r="B80" s="34" t="s">
        <v>281</v>
      </c>
      <c r="C80" s="35" t="s">
        <v>151</v>
      </c>
      <c r="D80" s="35" t="s">
        <v>125</v>
      </c>
      <c r="E80" s="36" t="s">
        <v>284</v>
      </c>
      <c r="F80" s="129"/>
      <c r="G80" s="129">
        <v>166.5</v>
      </c>
      <c r="H80" s="119"/>
    </row>
    <row r="81" spans="1:8" s="71" customFormat="1" ht="19.5" customHeight="1" thickBot="1">
      <c r="A81" s="64"/>
      <c r="B81" s="65" t="s">
        <v>271</v>
      </c>
      <c r="C81" s="72"/>
      <c r="D81" s="97"/>
      <c r="E81" s="98"/>
      <c r="F81" s="139"/>
      <c r="G81" s="147">
        <f>SUM(G77:G80)</f>
        <v>5641.8</v>
      </c>
      <c r="H81" s="119"/>
    </row>
    <row r="82" spans="1:8" ht="45.75" thickBot="1">
      <c r="A82" s="59">
        <v>1</v>
      </c>
      <c r="B82" s="60" t="s">
        <v>193</v>
      </c>
      <c r="C82" s="61" t="s">
        <v>131</v>
      </c>
      <c r="D82" s="61" t="s">
        <v>125</v>
      </c>
      <c r="E82" s="62" t="s">
        <v>40</v>
      </c>
      <c r="F82" s="214"/>
      <c r="G82" s="215">
        <v>200</v>
      </c>
      <c r="H82" s="119"/>
    </row>
    <row r="83" spans="1:8" s="71" customFormat="1" ht="19.5" customHeight="1" thickBot="1">
      <c r="A83" s="64"/>
      <c r="B83" s="69" t="s">
        <v>278</v>
      </c>
      <c r="C83" s="66"/>
      <c r="D83" s="66"/>
      <c r="E83" s="74"/>
      <c r="F83" s="139"/>
      <c r="G83" s="147">
        <v>200</v>
      </c>
      <c r="H83" s="119"/>
    </row>
    <row r="84" spans="1:8" ht="28.5">
      <c r="A84" s="16">
        <v>2</v>
      </c>
      <c r="B84" s="114" t="s">
        <v>194</v>
      </c>
      <c r="C84" s="17" t="s">
        <v>132</v>
      </c>
      <c r="D84" s="17" t="s">
        <v>138</v>
      </c>
      <c r="E84" s="18" t="s">
        <v>41</v>
      </c>
      <c r="F84" s="129">
        <v>154.6</v>
      </c>
      <c r="G84" s="119">
        <v>117.5</v>
      </c>
      <c r="H84" s="119">
        <f t="shared" si="1"/>
        <v>76.00258732212161</v>
      </c>
    </row>
    <row r="85" spans="1:8" ht="19.5" customHeight="1">
      <c r="A85" s="16">
        <v>3</v>
      </c>
      <c r="B85" s="15" t="s">
        <v>211</v>
      </c>
      <c r="C85" s="17" t="s">
        <v>132</v>
      </c>
      <c r="D85" s="17" t="s">
        <v>138</v>
      </c>
      <c r="E85" s="18" t="s">
        <v>42</v>
      </c>
      <c r="F85" s="129">
        <v>22.1</v>
      </c>
      <c r="G85" s="119">
        <v>88</v>
      </c>
      <c r="H85" s="119">
        <f t="shared" si="1"/>
        <v>398.1900452488687</v>
      </c>
    </row>
    <row r="86" spans="1:8" ht="28.5">
      <c r="A86" s="16">
        <v>4</v>
      </c>
      <c r="B86" s="114" t="s">
        <v>225</v>
      </c>
      <c r="C86" s="17" t="s">
        <v>132</v>
      </c>
      <c r="D86" s="17" t="s">
        <v>138</v>
      </c>
      <c r="E86" s="88" t="s">
        <v>44</v>
      </c>
      <c r="F86" s="129">
        <v>22.6</v>
      </c>
      <c r="G86" s="119"/>
      <c r="H86" s="119">
        <f t="shared" si="1"/>
        <v>0</v>
      </c>
    </row>
    <row r="87" spans="1:8" ht="19.5" customHeight="1">
      <c r="A87" s="16">
        <v>5</v>
      </c>
      <c r="B87" s="15" t="s">
        <v>239</v>
      </c>
      <c r="C87" s="17" t="s">
        <v>132</v>
      </c>
      <c r="D87" s="17" t="s">
        <v>138</v>
      </c>
      <c r="E87" s="18" t="s">
        <v>43</v>
      </c>
      <c r="F87" s="129">
        <v>5.5</v>
      </c>
      <c r="G87" s="119">
        <v>10</v>
      </c>
      <c r="H87" s="119">
        <f t="shared" si="1"/>
        <v>181.8181818181818</v>
      </c>
    </row>
    <row r="88" spans="1:8" ht="27" customHeight="1">
      <c r="A88" s="16">
        <v>6</v>
      </c>
      <c r="B88" s="114" t="s">
        <v>251</v>
      </c>
      <c r="C88" s="17" t="s">
        <v>132</v>
      </c>
      <c r="D88" s="17" t="s">
        <v>138</v>
      </c>
      <c r="E88" s="18" t="s">
        <v>45</v>
      </c>
      <c r="F88" s="129">
        <v>27.1</v>
      </c>
      <c r="G88" s="119">
        <v>16</v>
      </c>
      <c r="H88" s="119">
        <f t="shared" si="1"/>
        <v>59.040590405904055</v>
      </c>
    </row>
    <row r="89" spans="1:8" ht="19.5" customHeight="1">
      <c r="A89" s="16">
        <v>7</v>
      </c>
      <c r="B89" s="15" t="s">
        <v>218</v>
      </c>
      <c r="C89" s="17" t="s">
        <v>132</v>
      </c>
      <c r="D89" s="17" t="s">
        <v>111</v>
      </c>
      <c r="E89" s="18" t="s">
        <v>46</v>
      </c>
      <c r="F89" s="129">
        <v>2.5</v>
      </c>
      <c r="G89" s="119"/>
      <c r="H89" s="119">
        <f t="shared" si="1"/>
        <v>0</v>
      </c>
    </row>
    <row r="90" spans="1:8" ht="19.5" customHeight="1">
      <c r="A90" s="16">
        <v>8</v>
      </c>
      <c r="B90" s="15" t="s">
        <v>207</v>
      </c>
      <c r="C90" s="17" t="s">
        <v>132</v>
      </c>
      <c r="D90" s="17" t="s">
        <v>141</v>
      </c>
      <c r="E90" s="18" t="s">
        <v>47</v>
      </c>
      <c r="F90" s="129">
        <v>16.6</v>
      </c>
      <c r="G90" s="119">
        <v>66</v>
      </c>
      <c r="H90" s="119">
        <f t="shared" si="1"/>
        <v>397.5903614457831</v>
      </c>
    </row>
    <row r="91" spans="1:8" ht="33.75" customHeight="1">
      <c r="A91" s="16">
        <v>9</v>
      </c>
      <c r="B91" s="114" t="s">
        <v>224</v>
      </c>
      <c r="C91" s="17" t="s">
        <v>132</v>
      </c>
      <c r="D91" s="17" t="s">
        <v>141</v>
      </c>
      <c r="E91" s="18" t="s">
        <v>49</v>
      </c>
      <c r="F91" s="129">
        <v>22.6</v>
      </c>
      <c r="G91" s="119">
        <v>10</v>
      </c>
      <c r="H91" s="119">
        <f t="shared" si="1"/>
        <v>44.24778761061947</v>
      </c>
    </row>
    <row r="92" spans="1:8" ht="19.5" customHeight="1">
      <c r="A92" s="16">
        <v>11</v>
      </c>
      <c r="B92" s="15" t="s">
        <v>238</v>
      </c>
      <c r="C92" s="17" t="s">
        <v>132</v>
      </c>
      <c r="D92" s="17" t="s">
        <v>141</v>
      </c>
      <c r="E92" s="18" t="s">
        <v>48</v>
      </c>
      <c r="F92" s="129">
        <v>5.6</v>
      </c>
      <c r="G92" s="119">
        <v>10</v>
      </c>
      <c r="H92" s="119">
        <f t="shared" si="1"/>
        <v>178.57142857142858</v>
      </c>
    </row>
    <row r="93" spans="1:8" ht="31.5" customHeight="1">
      <c r="A93" s="16">
        <v>12</v>
      </c>
      <c r="B93" s="114" t="s">
        <v>195</v>
      </c>
      <c r="C93" s="17" t="s">
        <v>132</v>
      </c>
      <c r="D93" s="17" t="s">
        <v>114</v>
      </c>
      <c r="E93" s="18" t="s">
        <v>70</v>
      </c>
      <c r="F93" s="129">
        <v>154.6</v>
      </c>
      <c r="G93" s="119">
        <v>117.5</v>
      </c>
      <c r="H93" s="119">
        <f t="shared" si="1"/>
        <v>76.00258732212161</v>
      </c>
    </row>
    <row r="94" spans="1:8" ht="19.5" customHeight="1">
      <c r="A94" s="16">
        <v>13</v>
      </c>
      <c r="B94" s="15" t="s">
        <v>217</v>
      </c>
      <c r="C94" s="17" t="s">
        <v>132</v>
      </c>
      <c r="D94" s="17" t="s">
        <v>114</v>
      </c>
      <c r="E94" s="88" t="s">
        <v>51</v>
      </c>
      <c r="F94" s="129">
        <v>2.5</v>
      </c>
      <c r="G94" s="119"/>
      <c r="H94" s="119">
        <f t="shared" si="1"/>
        <v>0</v>
      </c>
    </row>
    <row r="95" spans="1:8" ht="49.5" customHeight="1">
      <c r="A95" s="16">
        <v>14</v>
      </c>
      <c r="B95" s="114" t="s">
        <v>196</v>
      </c>
      <c r="C95" s="17" t="s">
        <v>132</v>
      </c>
      <c r="D95" s="17" t="s">
        <v>133</v>
      </c>
      <c r="E95" s="88" t="s">
        <v>66</v>
      </c>
      <c r="F95" s="129">
        <v>100.4</v>
      </c>
      <c r="G95" s="119">
        <v>100</v>
      </c>
      <c r="H95" s="119">
        <f t="shared" si="1"/>
        <v>99.601593625498</v>
      </c>
    </row>
    <row r="96" spans="1:8" ht="28.5">
      <c r="A96" s="16">
        <v>15</v>
      </c>
      <c r="B96" s="114" t="s">
        <v>233</v>
      </c>
      <c r="C96" s="17" t="s">
        <v>132</v>
      </c>
      <c r="D96" s="17" t="s">
        <v>144</v>
      </c>
      <c r="E96" s="88" t="s">
        <v>108</v>
      </c>
      <c r="F96" s="119">
        <v>10</v>
      </c>
      <c r="G96" s="119"/>
      <c r="H96" s="119">
        <f t="shared" si="1"/>
        <v>0</v>
      </c>
    </row>
    <row r="97" spans="1:8" ht="19.5" customHeight="1">
      <c r="A97" s="16">
        <v>16</v>
      </c>
      <c r="B97" s="15" t="s">
        <v>244</v>
      </c>
      <c r="C97" s="17" t="s">
        <v>132</v>
      </c>
      <c r="D97" s="17" t="s">
        <v>144</v>
      </c>
      <c r="E97" s="88" t="s">
        <v>62</v>
      </c>
      <c r="F97" s="119">
        <v>11</v>
      </c>
      <c r="G97" s="119">
        <v>11</v>
      </c>
      <c r="H97" s="119">
        <f t="shared" si="1"/>
        <v>100</v>
      </c>
    </row>
    <row r="98" spans="1:8" ht="33.75" customHeight="1">
      <c r="A98" s="16">
        <v>17</v>
      </c>
      <c r="B98" s="114" t="s">
        <v>197</v>
      </c>
      <c r="C98" s="17" t="s">
        <v>132</v>
      </c>
      <c r="D98" s="17" t="s">
        <v>121</v>
      </c>
      <c r="E98" s="88" t="s">
        <v>69</v>
      </c>
      <c r="F98" s="119">
        <v>34.9</v>
      </c>
      <c r="G98" s="119"/>
      <c r="H98" s="119">
        <f t="shared" si="1"/>
        <v>0</v>
      </c>
    </row>
    <row r="99" spans="1:8" ht="28.5">
      <c r="A99" s="16">
        <v>18</v>
      </c>
      <c r="B99" s="114" t="s">
        <v>198</v>
      </c>
      <c r="C99" s="17" t="s">
        <v>132</v>
      </c>
      <c r="D99" s="17" t="s">
        <v>135</v>
      </c>
      <c r="E99" s="88" t="s">
        <v>67</v>
      </c>
      <c r="F99" s="119">
        <v>14.9</v>
      </c>
      <c r="G99" s="119">
        <v>6.5</v>
      </c>
      <c r="H99" s="119">
        <f t="shared" si="1"/>
        <v>43.624161073825505</v>
      </c>
    </row>
    <row r="100" spans="1:8" ht="39.75" customHeight="1">
      <c r="A100" s="16">
        <v>21</v>
      </c>
      <c r="B100" s="114" t="s">
        <v>300</v>
      </c>
      <c r="C100" s="19" t="s">
        <v>132</v>
      </c>
      <c r="D100" s="19" t="s">
        <v>262</v>
      </c>
      <c r="E100" s="10" t="s">
        <v>263</v>
      </c>
      <c r="F100" s="129"/>
      <c r="G100" s="119">
        <v>15</v>
      </c>
      <c r="H100" s="119"/>
    </row>
    <row r="101" spans="1:8" ht="34.5" customHeight="1" thickBot="1">
      <c r="A101" s="16">
        <v>25</v>
      </c>
      <c r="B101" s="48" t="s">
        <v>259</v>
      </c>
      <c r="C101" s="35" t="s">
        <v>132</v>
      </c>
      <c r="D101" s="35" t="s">
        <v>260</v>
      </c>
      <c r="E101" s="35" t="s">
        <v>265</v>
      </c>
      <c r="F101" s="130"/>
      <c r="G101" s="163">
        <v>30</v>
      </c>
      <c r="H101" s="119"/>
    </row>
    <row r="102" spans="1:8" s="71" customFormat="1" ht="37.5" customHeight="1" thickBot="1">
      <c r="A102" s="31"/>
      <c r="B102" s="145" t="s">
        <v>272</v>
      </c>
      <c r="C102" s="66"/>
      <c r="D102" s="66"/>
      <c r="E102" s="55"/>
      <c r="F102" s="139">
        <f>SUM(F84:F101)</f>
        <v>607.4999999999999</v>
      </c>
      <c r="G102" s="147">
        <f>SUM(G84:G101)</f>
        <v>597.5</v>
      </c>
      <c r="H102" s="119">
        <f t="shared" si="1"/>
        <v>98.35390946502059</v>
      </c>
    </row>
    <row r="103" spans="1:8" ht="28.5">
      <c r="A103" s="16">
        <v>1</v>
      </c>
      <c r="B103" s="114" t="s">
        <v>199</v>
      </c>
      <c r="C103" s="17" t="s">
        <v>137</v>
      </c>
      <c r="D103" s="17" t="s">
        <v>113</v>
      </c>
      <c r="E103" s="18" t="s">
        <v>140</v>
      </c>
      <c r="F103" s="205"/>
      <c r="G103" s="212">
        <v>3</v>
      </c>
      <c r="H103" s="119"/>
    </row>
    <row r="104" spans="1:8" ht="19.5" customHeight="1">
      <c r="A104" s="16">
        <v>3</v>
      </c>
      <c r="B104" s="15" t="s">
        <v>200</v>
      </c>
      <c r="C104" s="17" t="s">
        <v>137</v>
      </c>
      <c r="D104" s="17" t="s">
        <v>134</v>
      </c>
      <c r="E104" s="18" t="s">
        <v>61</v>
      </c>
      <c r="F104" s="129">
        <v>3293.4</v>
      </c>
      <c r="G104" s="119">
        <v>2563.7</v>
      </c>
      <c r="H104" s="119">
        <f t="shared" si="1"/>
        <v>77.84356591971822</v>
      </c>
    </row>
    <row r="105" spans="1:8" ht="28.5">
      <c r="A105" s="16">
        <v>5</v>
      </c>
      <c r="B105" s="114" t="s">
        <v>203</v>
      </c>
      <c r="C105" s="17" t="s">
        <v>137</v>
      </c>
      <c r="D105" s="17" t="s">
        <v>111</v>
      </c>
      <c r="E105" s="18" t="s">
        <v>52</v>
      </c>
      <c r="F105" s="119">
        <v>891</v>
      </c>
      <c r="G105" s="129">
        <v>490.6</v>
      </c>
      <c r="H105" s="119">
        <f t="shared" si="1"/>
        <v>55.06172839506173</v>
      </c>
    </row>
    <row r="106" spans="1:8" ht="28.5">
      <c r="A106" s="16">
        <v>6</v>
      </c>
      <c r="B106" s="114" t="s">
        <v>204</v>
      </c>
      <c r="C106" s="17" t="s">
        <v>137</v>
      </c>
      <c r="D106" s="17" t="s">
        <v>111</v>
      </c>
      <c r="E106" s="18" t="s">
        <v>53</v>
      </c>
      <c r="F106" s="119">
        <v>917.7</v>
      </c>
      <c r="G106" s="119">
        <v>411</v>
      </c>
      <c r="H106" s="119">
        <f t="shared" si="1"/>
        <v>44.785877737822815</v>
      </c>
    </row>
    <row r="107" spans="1:8" ht="28.5">
      <c r="A107" s="16">
        <v>7</v>
      </c>
      <c r="B107" s="114" t="s">
        <v>205</v>
      </c>
      <c r="C107" s="17" t="s">
        <v>137</v>
      </c>
      <c r="D107" s="17" t="s">
        <v>111</v>
      </c>
      <c r="E107" s="18" t="s">
        <v>54</v>
      </c>
      <c r="F107" s="119">
        <v>534.6</v>
      </c>
      <c r="G107" s="119">
        <v>237</v>
      </c>
      <c r="H107" s="119">
        <f t="shared" si="1"/>
        <v>44.33221099887766</v>
      </c>
    </row>
    <row r="108" spans="1:8" ht="19.5" customHeight="1">
      <c r="A108" s="16">
        <v>8</v>
      </c>
      <c r="B108" s="15" t="s">
        <v>93</v>
      </c>
      <c r="C108" s="17" t="s">
        <v>137</v>
      </c>
      <c r="D108" s="17" t="s">
        <v>111</v>
      </c>
      <c r="E108" s="18" t="s">
        <v>55</v>
      </c>
      <c r="F108" s="119">
        <v>445.5</v>
      </c>
      <c r="G108" s="119">
        <v>177</v>
      </c>
      <c r="H108" s="119">
        <f t="shared" si="1"/>
        <v>39.73063973063973</v>
      </c>
    </row>
    <row r="109" spans="1:8" ht="19.5" customHeight="1">
      <c r="A109" s="16">
        <v>9</v>
      </c>
      <c r="B109" s="15" t="s">
        <v>220</v>
      </c>
      <c r="C109" s="17" t="s">
        <v>137</v>
      </c>
      <c r="D109" s="17" t="s">
        <v>111</v>
      </c>
      <c r="E109" s="18" t="s">
        <v>107</v>
      </c>
      <c r="F109" s="119">
        <v>222.8</v>
      </c>
      <c r="G109" s="119">
        <v>135</v>
      </c>
      <c r="H109" s="119">
        <f t="shared" si="1"/>
        <v>60.592459605026924</v>
      </c>
    </row>
    <row r="110" spans="1:8" ht="19.5" customHeight="1">
      <c r="A110" s="16">
        <v>10</v>
      </c>
      <c r="B110" s="15" t="s">
        <v>96</v>
      </c>
      <c r="C110" s="17" t="s">
        <v>137</v>
      </c>
      <c r="D110" s="17" t="s">
        <v>111</v>
      </c>
      <c r="E110" s="18" t="s">
        <v>56</v>
      </c>
      <c r="F110" s="119">
        <v>805.9</v>
      </c>
      <c r="G110" s="119">
        <v>199.8</v>
      </c>
      <c r="H110" s="119">
        <f t="shared" si="1"/>
        <v>24.7921578359598</v>
      </c>
    </row>
    <row r="111" spans="1:8" ht="19.5" customHeight="1">
      <c r="A111" s="16"/>
      <c r="B111" s="15" t="s">
        <v>292</v>
      </c>
      <c r="C111" s="17" t="s">
        <v>137</v>
      </c>
      <c r="D111" s="17" t="s">
        <v>111</v>
      </c>
      <c r="E111" s="18" t="s">
        <v>293</v>
      </c>
      <c r="F111" s="119">
        <v>222.8</v>
      </c>
      <c r="G111" s="119"/>
      <c r="H111" s="119">
        <f t="shared" si="1"/>
        <v>0</v>
      </c>
    </row>
    <row r="112" spans="1:8" ht="28.5">
      <c r="A112" s="16">
        <v>11</v>
      </c>
      <c r="B112" s="114" t="s">
        <v>201</v>
      </c>
      <c r="C112" s="17" t="s">
        <v>137</v>
      </c>
      <c r="D112" s="17" t="s">
        <v>141</v>
      </c>
      <c r="E112" s="18" t="s">
        <v>59</v>
      </c>
      <c r="F112" s="119">
        <v>556.1</v>
      </c>
      <c r="G112" s="119">
        <v>645</v>
      </c>
      <c r="H112" s="119">
        <f t="shared" si="1"/>
        <v>115.98633339327458</v>
      </c>
    </row>
    <row r="113" spans="1:8" ht="30">
      <c r="A113" s="16">
        <v>12</v>
      </c>
      <c r="B113" s="27" t="s">
        <v>202</v>
      </c>
      <c r="C113" s="17" t="s">
        <v>137</v>
      </c>
      <c r="D113" s="17" t="s">
        <v>141</v>
      </c>
      <c r="E113" s="18" t="s">
        <v>57</v>
      </c>
      <c r="F113" s="119">
        <v>594</v>
      </c>
      <c r="G113" s="119">
        <v>400</v>
      </c>
      <c r="H113" s="119">
        <f t="shared" si="1"/>
        <v>67.34006734006735</v>
      </c>
    </row>
    <row r="114" spans="1:8" ht="19.5" customHeight="1">
      <c r="A114" s="34">
        <v>14</v>
      </c>
      <c r="B114" s="34" t="s">
        <v>105</v>
      </c>
      <c r="C114" s="35" t="s">
        <v>137</v>
      </c>
      <c r="D114" s="35" t="s">
        <v>141</v>
      </c>
      <c r="E114" s="36" t="s">
        <v>60</v>
      </c>
      <c r="F114" s="119">
        <v>161.6</v>
      </c>
      <c r="G114" s="119">
        <v>178.5</v>
      </c>
      <c r="H114" s="119">
        <f t="shared" si="1"/>
        <v>110.45792079207921</v>
      </c>
    </row>
    <row r="115" spans="1:8" ht="41.25" customHeight="1" thickBot="1">
      <c r="A115" s="79"/>
      <c r="B115" s="121" t="s">
        <v>301</v>
      </c>
      <c r="C115" s="80" t="s">
        <v>137</v>
      </c>
      <c r="D115" s="80" t="s">
        <v>302</v>
      </c>
      <c r="E115" s="120" t="s">
        <v>303</v>
      </c>
      <c r="F115" s="163">
        <v>394.1</v>
      </c>
      <c r="G115" s="163">
        <v>867.4</v>
      </c>
      <c r="H115" s="119">
        <f aca="true" t="shared" si="2" ref="H115:H126">G115/F115*100</f>
        <v>220.09642222786093</v>
      </c>
    </row>
    <row r="116" spans="1:8" s="71" customFormat="1" ht="19.5" customHeight="1" thickBot="1">
      <c r="A116" s="75"/>
      <c r="B116" s="76" t="s">
        <v>273</v>
      </c>
      <c r="C116" s="77"/>
      <c r="D116" s="78"/>
      <c r="E116" s="131"/>
      <c r="F116" s="216">
        <f>SUM(F104:F115)</f>
        <v>9039.5</v>
      </c>
      <c r="G116" s="216">
        <f>SUM(G103:G115)</f>
        <v>6307.999999999999</v>
      </c>
      <c r="H116" s="119">
        <f t="shared" si="2"/>
        <v>69.78262072017256</v>
      </c>
    </row>
    <row r="117" spans="1:8" s="71" customFormat="1" ht="19.5" customHeight="1" thickBot="1">
      <c r="A117" s="75"/>
      <c r="B117" s="76"/>
      <c r="C117" s="77" t="s">
        <v>345</v>
      </c>
      <c r="D117" s="78">
        <v>1</v>
      </c>
      <c r="E117" s="151"/>
      <c r="F117" s="184"/>
      <c r="G117" s="184">
        <v>12</v>
      </c>
      <c r="H117" s="119"/>
    </row>
    <row r="118" spans="1:8" ht="27.75" customHeight="1" thickBot="1">
      <c r="A118" s="56"/>
      <c r="B118" s="57" t="s">
        <v>94</v>
      </c>
      <c r="C118" s="58"/>
      <c r="D118" s="58"/>
      <c r="E118" s="164"/>
      <c r="F118" s="203">
        <f>SUM(F12,F22,F33,F54,F69,F72,F76,F81,F83,F102,F116)</f>
        <v>91016.90000000001</v>
      </c>
      <c r="G118" s="165">
        <f>G12+G22+G33+G42+G51+G54+G69+G72+G76+G81+G83+G102+G116+G117</f>
        <v>35837.3</v>
      </c>
      <c r="H118" s="119">
        <f t="shared" si="2"/>
        <v>39.37433597496728</v>
      </c>
    </row>
    <row r="119" spans="1:8" ht="27.75" customHeight="1">
      <c r="A119" s="198"/>
      <c r="B119" s="200" t="s">
        <v>359</v>
      </c>
      <c r="C119" s="201">
        <v>26</v>
      </c>
      <c r="D119" s="201">
        <v>11</v>
      </c>
      <c r="E119" s="202" t="s">
        <v>358</v>
      </c>
      <c r="F119" s="119"/>
      <c r="G119" s="199">
        <v>572.1</v>
      </c>
      <c r="H119" s="163"/>
    </row>
    <row r="120" spans="1:8" ht="27.75" customHeight="1">
      <c r="A120" s="11"/>
      <c r="B120" s="200" t="s">
        <v>360</v>
      </c>
      <c r="C120" s="204">
        <v>26</v>
      </c>
      <c r="D120" s="204">
        <v>13</v>
      </c>
      <c r="E120" s="88" t="s">
        <v>361</v>
      </c>
      <c r="F120" s="119"/>
      <c r="G120" s="119">
        <v>2500</v>
      </c>
      <c r="H120" s="119"/>
    </row>
    <row r="121" spans="1:8" s="71" customFormat="1" ht="19.5" customHeight="1">
      <c r="A121" s="31"/>
      <c r="B121" s="31" t="s">
        <v>165</v>
      </c>
      <c r="C121" s="19" t="s">
        <v>254</v>
      </c>
      <c r="D121" s="19" t="s">
        <v>255</v>
      </c>
      <c r="E121" s="25" t="s">
        <v>304</v>
      </c>
      <c r="F121" s="184">
        <v>1350</v>
      </c>
      <c r="G121" s="184">
        <v>1094.9</v>
      </c>
      <c r="H121" s="119">
        <f t="shared" si="2"/>
        <v>81.10370370370372</v>
      </c>
    </row>
    <row r="122" spans="1:8" ht="19.5" customHeight="1">
      <c r="A122" s="16"/>
      <c r="B122" s="16" t="s">
        <v>64</v>
      </c>
      <c r="C122" s="17" t="s">
        <v>256</v>
      </c>
      <c r="D122" s="17" t="s">
        <v>255</v>
      </c>
      <c r="E122" s="18" t="s">
        <v>305</v>
      </c>
      <c r="F122" s="119">
        <v>112327.5</v>
      </c>
      <c r="G122" s="119">
        <v>112323.6</v>
      </c>
      <c r="H122" s="119">
        <f t="shared" si="2"/>
        <v>99.99652800961475</v>
      </c>
    </row>
    <row r="123" spans="1:8" ht="41.25" customHeight="1">
      <c r="A123" s="16"/>
      <c r="B123" s="146" t="s">
        <v>354</v>
      </c>
      <c r="C123" s="16">
        <v>37</v>
      </c>
      <c r="D123" s="16">
        <v>3</v>
      </c>
      <c r="E123" s="18" t="s">
        <v>363</v>
      </c>
      <c r="F123" s="129"/>
      <c r="G123" s="129">
        <v>3.8</v>
      </c>
      <c r="H123" s="119"/>
    </row>
    <row r="124" spans="1:8" ht="25.5" customHeight="1" thickBot="1">
      <c r="A124" s="63"/>
      <c r="B124" s="122"/>
      <c r="C124" s="59"/>
      <c r="D124" s="59"/>
      <c r="E124" s="62"/>
      <c r="F124" s="129"/>
      <c r="G124" s="129"/>
      <c r="H124" s="119"/>
    </row>
    <row r="125" spans="1:8" ht="32.25" customHeight="1" thickBot="1">
      <c r="A125" s="53"/>
      <c r="B125" s="127"/>
      <c r="C125" s="128"/>
      <c r="D125" s="128"/>
      <c r="E125" s="117"/>
      <c r="F125" s="118">
        <f>SUM(F119:F124)</f>
        <v>113677.5</v>
      </c>
      <c r="G125" s="118">
        <f>SUM(G119:G124)</f>
        <v>116494.40000000001</v>
      </c>
      <c r="H125" s="119">
        <f t="shared" si="2"/>
        <v>102.47797497305977</v>
      </c>
    </row>
    <row r="126" spans="1:8" ht="19.5" customHeight="1" thickBot="1">
      <c r="A126" s="109"/>
      <c r="B126" s="123" t="s">
        <v>279</v>
      </c>
      <c r="C126" s="124"/>
      <c r="D126" s="125"/>
      <c r="E126" s="126"/>
      <c r="F126" s="137">
        <f>SUM(F118,F125)</f>
        <v>204694.40000000002</v>
      </c>
      <c r="G126" s="137">
        <f>G118+G125</f>
        <v>152331.7</v>
      </c>
      <c r="H126" s="119">
        <f t="shared" si="2"/>
        <v>74.41908523144745</v>
      </c>
    </row>
    <row r="127" spans="1:5" ht="15">
      <c r="A127" s="89"/>
      <c r="B127" s="90"/>
      <c r="C127" s="91"/>
      <c r="D127" s="92"/>
      <c r="E127" s="93"/>
    </row>
    <row r="128" spans="1:5" ht="15">
      <c r="A128" s="89"/>
      <c r="B128" s="90"/>
      <c r="C128" s="91"/>
      <c r="D128" s="92"/>
      <c r="E128" s="93"/>
    </row>
    <row r="129" spans="1:5" ht="15">
      <c r="A129" s="89"/>
      <c r="B129" s="90"/>
      <c r="C129" s="91"/>
      <c r="D129" s="92"/>
      <c r="E129" s="93"/>
    </row>
    <row r="130" spans="1:5" ht="15">
      <c r="A130" s="89"/>
      <c r="B130" s="90"/>
      <c r="C130" s="91"/>
      <c r="D130" s="92"/>
      <c r="E130" s="93"/>
    </row>
    <row r="131" spans="1:5" ht="15">
      <c r="A131" s="89"/>
      <c r="B131" s="90"/>
      <c r="C131" s="91"/>
      <c r="D131" s="92"/>
      <c r="E131" s="93"/>
    </row>
    <row r="132" spans="1:5" ht="15">
      <c r="A132" s="89"/>
      <c r="B132" s="90"/>
      <c r="C132" s="91"/>
      <c r="D132" s="92"/>
      <c r="E132" s="93"/>
    </row>
  </sheetData>
  <sheetProtection/>
  <mergeCells count="1">
    <mergeCell ref="A1:H1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1"/>
  <ignoredErrors>
    <ignoredError sqref="C52:D62 C24:D33" numberStoredAsText="1"/>
    <ignoredError sqref="F76 F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.8515625" style="4" customWidth="1"/>
    <col min="2" max="2" width="38.7109375" style="4" customWidth="1"/>
    <col min="3" max="3" width="5.00390625" style="4" customWidth="1"/>
    <col min="4" max="4" width="4.57421875" style="4" customWidth="1"/>
    <col min="5" max="5" width="16.7109375" style="4" customWidth="1"/>
    <col min="6" max="6" width="9.8515625" style="4" customWidth="1"/>
    <col min="7" max="7" width="10.7109375" style="4" customWidth="1"/>
    <col min="8" max="8" width="9.7109375" style="4" customWidth="1"/>
    <col min="9" max="10" width="9.140625" style="4" customWidth="1"/>
    <col min="11" max="11" width="16.7109375" style="4" customWidth="1"/>
    <col min="12" max="16384" width="9.140625" style="4" customWidth="1"/>
  </cols>
  <sheetData>
    <row r="1" spans="1:8" ht="30" customHeight="1">
      <c r="A1" s="226" t="s">
        <v>339</v>
      </c>
      <c r="B1" s="227"/>
      <c r="C1" s="227"/>
      <c r="D1" s="227"/>
      <c r="E1" s="227"/>
      <c r="F1" s="227"/>
      <c r="G1" s="227"/>
      <c r="H1" s="227"/>
    </row>
    <row r="2" spans="1:8" ht="66.75" customHeight="1">
      <c r="A2" s="11"/>
      <c r="B2" s="12" t="s">
        <v>95</v>
      </c>
      <c r="C2" s="13" t="s">
        <v>109</v>
      </c>
      <c r="D2" s="13" t="s">
        <v>110</v>
      </c>
      <c r="E2" s="14" t="s">
        <v>0</v>
      </c>
      <c r="F2" s="129" t="s">
        <v>340</v>
      </c>
      <c r="G2" s="107" t="s">
        <v>341</v>
      </c>
      <c r="H2" s="155" t="s">
        <v>342</v>
      </c>
    </row>
    <row r="3" spans="1:11" ht="28.5">
      <c r="A3" s="16">
        <v>1</v>
      </c>
      <c r="B3" s="114" t="s">
        <v>203</v>
      </c>
      <c r="C3" s="17" t="s">
        <v>137</v>
      </c>
      <c r="D3" s="17" t="s">
        <v>111</v>
      </c>
      <c r="E3" s="18" t="s">
        <v>52</v>
      </c>
      <c r="F3" s="26">
        <v>891</v>
      </c>
      <c r="G3" s="138">
        <v>490.6</v>
      </c>
      <c r="H3" s="138"/>
      <c r="K3" s="166">
        <v>2563465</v>
      </c>
    </row>
    <row r="4" spans="1:11" ht="28.5">
      <c r="A4" s="16">
        <v>2</v>
      </c>
      <c r="B4" s="114" t="s">
        <v>204</v>
      </c>
      <c r="C4" s="17" t="s">
        <v>137</v>
      </c>
      <c r="D4" s="17" t="s">
        <v>111</v>
      </c>
      <c r="E4" s="18" t="s">
        <v>53</v>
      </c>
      <c r="F4" s="26">
        <v>917.7</v>
      </c>
      <c r="G4" s="26">
        <v>411</v>
      </c>
      <c r="H4" s="26"/>
      <c r="K4" s="166">
        <v>0</v>
      </c>
    </row>
    <row r="5" spans="1:11" ht="28.5">
      <c r="A5" s="16">
        <v>3</v>
      </c>
      <c r="B5" s="114" t="s">
        <v>205</v>
      </c>
      <c r="C5" s="17" t="s">
        <v>137</v>
      </c>
      <c r="D5" s="17" t="s">
        <v>111</v>
      </c>
      <c r="E5" s="18" t="s">
        <v>54</v>
      </c>
      <c r="F5" s="26">
        <v>534.6</v>
      </c>
      <c r="G5" s="26">
        <v>237</v>
      </c>
      <c r="H5" s="26"/>
      <c r="K5" s="166">
        <v>0</v>
      </c>
    </row>
    <row r="6" spans="1:11" ht="19.5" customHeight="1">
      <c r="A6" s="16">
        <v>4</v>
      </c>
      <c r="B6" s="15" t="s">
        <v>93</v>
      </c>
      <c r="C6" s="17" t="s">
        <v>137</v>
      </c>
      <c r="D6" s="17" t="s">
        <v>111</v>
      </c>
      <c r="E6" s="18" t="s">
        <v>55</v>
      </c>
      <c r="F6" s="26">
        <v>445.5</v>
      </c>
      <c r="G6" s="26">
        <v>177</v>
      </c>
      <c r="H6" s="26"/>
      <c r="K6" s="166">
        <v>0</v>
      </c>
    </row>
    <row r="7" spans="1:11" ht="19.5" customHeight="1">
      <c r="A7" s="16">
        <v>5</v>
      </c>
      <c r="B7" s="15" t="s">
        <v>220</v>
      </c>
      <c r="C7" s="17" t="s">
        <v>137</v>
      </c>
      <c r="D7" s="17" t="s">
        <v>111</v>
      </c>
      <c r="E7" s="18" t="s">
        <v>107</v>
      </c>
      <c r="F7" s="26">
        <v>222.8</v>
      </c>
      <c r="G7" s="26">
        <v>135</v>
      </c>
      <c r="H7" s="26"/>
      <c r="K7" s="166">
        <v>0</v>
      </c>
    </row>
    <row r="8" spans="1:11" ht="19.5" customHeight="1">
      <c r="A8" s="16">
        <v>6</v>
      </c>
      <c r="B8" s="15" t="s">
        <v>96</v>
      </c>
      <c r="C8" s="17" t="s">
        <v>137</v>
      </c>
      <c r="D8" s="17" t="s">
        <v>111</v>
      </c>
      <c r="E8" s="18" t="s">
        <v>56</v>
      </c>
      <c r="F8" s="26">
        <v>805.9</v>
      </c>
      <c r="G8" s="26">
        <v>199.8</v>
      </c>
      <c r="H8" s="26"/>
      <c r="K8" s="166">
        <v>867657</v>
      </c>
    </row>
    <row r="9" spans="1:11" ht="19.5" customHeight="1">
      <c r="A9" s="16">
        <v>7</v>
      </c>
      <c r="B9" s="15" t="s">
        <v>292</v>
      </c>
      <c r="C9" s="17" t="s">
        <v>137</v>
      </c>
      <c r="D9" s="17" t="s">
        <v>111</v>
      </c>
      <c r="E9" s="18" t="s">
        <v>293</v>
      </c>
      <c r="F9" s="26">
        <v>222.8</v>
      </c>
      <c r="G9" s="26">
        <v>0</v>
      </c>
      <c r="H9" s="26"/>
      <c r="K9" s="166">
        <v>1650400</v>
      </c>
    </row>
    <row r="10" spans="1:11" ht="19.5" customHeight="1">
      <c r="A10" s="16"/>
      <c r="B10" s="15" t="s">
        <v>355</v>
      </c>
      <c r="C10" s="17"/>
      <c r="D10" s="17"/>
      <c r="E10" s="18"/>
      <c r="F10" s="26">
        <f>SUM(F3:F9)</f>
        <v>4040.3000000000006</v>
      </c>
      <c r="G10" s="26">
        <f>SUM(G3:G9)</f>
        <v>1650.3999999999999</v>
      </c>
      <c r="H10" s="26"/>
      <c r="K10" s="166">
        <v>1223500</v>
      </c>
    </row>
    <row r="11" spans="1:8" ht="28.5">
      <c r="A11" s="16">
        <v>1</v>
      </c>
      <c r="B11" s="114" t="s">
        <v>201</v>
      </c>
      <c r="C11" s="17" t="s">
        <v>137</v>
      </c>
      <c r="D11" s="17" t="s">
        <v>141</v>
      </c>
      <c r="E11" s="18" t="s">
        <v>59</v>
      </c>
      <c r="F11" s="26">
        <v>556.1</v>
      </c>
      <c r="G11" s="26">
        <v>645</v>
      </c>
      <c r="H11" s="26"/>
    </row>
    <row r="12" spans="1:8" ht="30">
      <c r="A12" s="16">
        <v>2</v>
      </c>
      <c r="B12" s="27" t="s">
        <v>202</v>
      </c>
      <c r="C12" s="17" t="s">
        <v>137</v>
      </c>
      <c r="D12" s="17" t="s">
        <v>141</v>
      </c>
      <c r="E12" s="18" t="s">
        <v>57</v>
      </c>
      <c r="F12" s="26">
        <v>594</v>
      </c>
      <c r="G12" s="26">
        <v>400</v>
      </c>
      <c r="H12" s="26"/>
    </row>
    <row r="13" spans="1:8" ht="19.5" customHeight="1" thickBot="1">
      <c r="A13" s="34">
        <v>3</v>
      </c>
      <c r="B13" s="34" t="s">
        <v>105</v>
      </c>
      <c r="C13" s="35" t="s">
        <v>137</v>
      </c>
      <c r="D13" s="35" t="s">
        <v>141</v>
      </c>
      <c r="E13" s="36" t="s">
        <v>60</v>
      </c>
      <c r="F13" s="26">
        <v>161.6</v>
      </c>
      <c r="G13" s="26">
        <v>178.5</v>
      </c>
      <c r="H13" s="26"/>
    </row>
    <row r="14" spans="1:8" ht="32.25" customHeight="1" thickBot="1">
      <c r="A14" s="53"/>
      <c r="B14" s="127" t="s">
        <v>356</v>
      </c>
      <c r="C14" s="128"/>
      <c r="D14" s="128"/>
      <c r="E14" s="117"/>
      <c r="F14" s="118">
        <f>SUM(F11:F13)</f>
        <v>1311.6999999999998</v>
      </c>
      <c r="G14" s="118">
        <f>SUM(G11:G13)</f>
        <v>1223.5</v>
      </c>
      <c r="H14" s="118"/>
    </row>
    <row r="15" spans="1:8" ht="19.5" customHeight="1" thickBot="1">
      <c r="A15" s="109"/>
      <c r="B15" s="123" t="s">
        <v>357</v>
      </c>
      <c r="C15" s="124"/>
      <c r="D15" s="125"/>
      <c r="E15" s="126"/>
      <c r="F15" s="137">
        <f>F10+F14</f>
        <v>5352</v>
      </c>
      <c r="G15" s="137">
        <f>G10+G14</f>
        <v>2873.8999999999996</v>
      </c>
      <c r="H15" s="137"/>
    </row>
    <row r="16" spans="1:5" ht="15">
      <c r="A16" s="89"/>
      <c r="B16" s="90"/>
      <c r="C16" s="91"/>
      <c r="D16" s="92"/>
      <c r="E16" s="93"/>
    </row>
    <row r="17" spans="1:5" ht="15">
      <c r="A17" s="89"/>
      <c r="B17" s="90"/>
      <c r="C17" s="91"/>
      <c r="D17" s="92"/>
      <c r="E17" s="93"/>
    </row>
    <row r="18" spans="1:5" ht="15">
      <c r="A18" s="89"/>
      <c r="B18" s="90"/>
      <c r="C18" s="91"/>
      <c r="D18" s="92"/>
      <c r="E18" s="93"/>
    </row>
    <row r="19" spans="1:5" ht="15">
      <c r="A19" s="89"/>
      <c r="B19" s="90"/>
      <c r="C19" s="91"/>
      <c r="D19" s="92"/>
      <c r="E19" s="93"/>
    </row>
    <row r="20" spans="1:5" ht="15">
      <c r="A20" s="89"/>
      <c r="B20" s="90"/>
      <c r="C20" s="91"/>
      <c r="D20" s="92"/>
      <c r="E20" s="93"/>
    </row>
    <row r="21" spans="1:5" ht="15">
      <c r="A21" s="89"/>
      <c r="B21" s="90"/>
      <c r="C21" s="91"/>
      <c r="D21" s="92"/>
      <c r="E21" s="93"/>
    </row>
  </sheetData>
  <sheetProtection/>
  <mergeCells count="1">
    <mergeCell ref="A1:H1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2018-10-04T09:02:01Z</cp:lastPrinted>
  <dcterms:created xsi:type="dcterms:W3CDTF">2006-09-28T05:33:49Z</dcterms:created>
  <dcterms:modified xsi:type="dcterms:W3CDTF">2021-04-05T21:30:53Z</dcterms:modified>
  <cp:category/>
  <cp:version/>
  <cp:contentType/>
  <cp:contentStatus/>
</cp:coreProperties>
</file>