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rius\Desktop\բյուջե 2022\"/>
    </mc:Choice>
  </mc:AlternateContent>
  <bookViews>
    <workbookView xWindow="120" yWindow="75" windowWidth="19095" windowHeight="11760"/>
  </bookViews>
  <sheets>
    <sheet name="Лист1" sheetId="10" r:id="rId1"/>
  </sheets>
  <calcPr calcId="162913"/>
</workbook>
</file>

<file path=xl/calcChain.xml><?xml version="1.0" encoding="utf-8"?>
<calcChain xmlns="http://schemas.openxmlformats.org/spreadsheetml/2006/main">
  <c r="J59" i="10" l="1"/>
  <c r="K57" i="10"/>
  <c r="K49" i="10"/>
  <c r="K45" i="10"/>
  <c r="K41" i="10"/>
  <c r="J36" i="10"/>
  <c r="I66" i="10"/>
  <c r="K66" i="10" s="1"/>
  <c r="I64" i="10"/>
  <c r="K64" i="10" s="1"/>
  <c r="I61" i="10"/>
  <c r="K61" i="10" s="1"/>
  <c r="D59" i="10"/>
  <c r="E59" i="10"/>
  <c r="F59" i="10"/>
  <c r="G59" i="10"/>
  <c r="H59" i="10"/>
  <c r="I56" i="10"/>
  <c r="K56" i="10" s="1"/>
  <c r="I57" i="10"/>
  <c r="I58" i="10"/>
  <c r="K58" i="10" s="1"/>
  <c r="I54" i="10"/>
  <c r="K54" i="10" s="1"/>
  <c r="I52" i="10"/>
  <c r="K52" i="10" s="1"/>
  <c r="I49" i="10"/>
  <c r="I38" i="10"/>
  <c r="K38" i="10" s="1"/>
  <c r="I34" i="10"/>
  <c r="K34" i="10" s="1"/>
  <c r="I35" i="10"/>
  <c r="K35" i="10" s="1"/>
  <c r="I30" i="10"/>
  <c r="K30" i="10" s="1"/>
  <c r="I31" i="10"/>
  <c r="K31" i="10" s="1"/>
  <c r="I32" i="10"/>
  <c r="K32" i="10" s="1"/>
  <c r="I27" i="10"/>
  <c r="K27" i="10" s="1"/>
  <c r="I28" i="10"/>
  <c r="K28" i="10" s="1"/>
  <c r="I22" i="10"/>
  <c r="K22" i="10" s="1"/>
  <c r="I20" i="10"/>
  <c r="K20" i="10" s="1"/>
  <c r="I36" i="10" l="1"/>
  <c r="I59" i="10"/>
  <c r="K59" i="10" s="1"/>
  <c r="K36" i="10"/>
  <c r="H68" i="10"/>
  <c r="H67" i="10" s="1"/>
  <c r="H65" i="10"/>
  <c r="H62" i="10"/>
  <c r="H60" i="10"/>
  <c r="H55" i="10"/>
  <c r="H53" i="10"/>
  <c r="H51" i="10"/>
  <c r="H47" i="10"/>
  <c r="H44" i="10"/>
  <c r="H39" i="10"/>
  <c r="H37" i="10"/>
  <c r="H33" i="10"/>
  <c r="H29" i="10"/>
  <c r="H26" i="10"/>
  <c r="H19" i="10"/>
  <c r="G68" i="10"/>
  <c r="G67" i="10" s="1"/>
  <c r="G65" i="10"/>
  <c r="G62" i="10"/>
  <c r="G60" i="10"/>
  <c r="G55" i="10"/>
  <c r="G53" i="10"/>
  <c r="G51" i="10"/>
  <c r="G47" i="10"/>
  <c r="G44" i="10"/>
  <c r="G39" i="10"/>
  <c r="G37" i="10"/>
  <c r="G33" i="10"/>
  <c r="G29" i="10"/>
  <c r="G26" i="10"/>
  <c r="G19" i="10"/>
  <c r="F68" i="10"/>
  <c r="F67" i="10" s="1"/>
  <c r="F65" i="10"/>
  <c r="F62" i="10"/>
  <c r="F60" i="10"/>
  <c r="F55" i="10"/>
  <c r="F53" i="10"/>
  <c r="F51" i="10"/>
  <c r="F47" i="10"/>
  <c r="F44" i="10"/>
  <c r="F39" i="10"/>
  <c r="F37" i="10"/>
  <c r="F33" i="10"/>
  <c r="F29" i="10"/>
  <c r="F26" i="10"/>
  <c r="F19" i="10"/>
  <c r="E62" i="10"/>
  <c r="I62" i="10"/>
  <c r="J62" i="10"/>
  <c r="K62" i="10"/>
  <c r="D62" i="10"/>
  <c r="F50" i="10" l="1"/>
  <c r="G50" i="10"/>
  <c r="H50" i="10"/>
  <c r="G24" i="10"/>
  <c r="G23" i="10" s="1"/>
  <c r="H24" i="10"/>
  <c r="H23" i="10" s="1"/>
  <c r="F24" i="10"/>
  <c r="J19" i="10"/>
  <c r="E19" i="10"/>
  <c r="I19" i="10"/>
  <c r="K19" i="10"/>
  <c r="D19" i="10"/>
  <c r="I29" i="10"/>
  <c r="J29" i="10"/>
  <c r="K29" i="10"/>
  <c r="D29" i="10"/>
  <c r="E29" i="10"/>
  <c r="E55" i="10"/>
  <c r="I55" i="10"/>
  <c r="J55" i="10"/>
  <c r="K55" i="10"/>
  <c r="D55" i="10"/>
  <c r="F23" i="10" l="1"/>
  <c r="F17" i="10" s="1"/>
  <c r="G17" i="10"/>
  <c r="G70" i="10" s="1"/>
  <c r="H17" i="10"/>
  <c r="H70" i="10" s="1"/>
  <c r="E26" i="10"/>
  <c r="I26" i="10"/>
  <c r="J26" i="10"/>
  <c r="K26" i="10"/>
  <c r="D26" i="10"/>
  <c r="E68" i="10"/>
  <c r="E67" i="10" s="1"/>
  <c r="I68" i="10"/>
  <c r="I67" i="10" s="1"/>
  <c r="J68" i="10"/>
  <c r="J67" i="10" s="1"/>
  <c r="K68" i="10"/>
  <c r="K67" i="10" s="1"/>
  <c r="D68" i="10"/>
  <c r="D67" i="10" s="1"/>
  <c r="E53" i="10"/>
  <c r="I53" i="10"/>
  <c r="J53" i="10"/>
  <c r="K53" i="10"/>
  <c r="D53" i="10"/>
  <c r="E51" i="10"/>
  <c r="I51" i="10"/>
  <c r="J51" i="10"/>
  <c r="J50" i="10" s="1"/>
  <c r="K51" i="10"/>
  <c r="D51" i="10"/>
  <c r="E60" i="10"/>
  <c r="I60" i="10"/>
  <c r="J60" i="10"/>
  <c r="K60" i="10"/>
  <c r="D60" i="10"/>
  <c r="E44" i="10"/>
  <c r="I44" i="10"/>
  <c r="J44" i="10"/>
  <c r="K44" i="10"/>
  <c r="D44" i="10"/>
  <c r="E39" i="10"/>
  <c r="I39" i="10"/>
  <c r="J39" i="10"/>
  <c r="K39" i="10"/>
  <c r="D39" i="10"/>
  <c r="E33" i="10"/>
  <c r="I33" i="10"/>
  <c r="I24" i="10" s="1"/>
  <c r="J33" i="10"/>
  <c r="K33" i="10"/>
  <c r="K24" i="10" s="1"/>
  <c r="D33" i="10"/>
  <c r="K65" i="10"/>
  <c r="J65" i="10"/>
  <c r="I65" i="10"/>
  <c r="E65" i="10"/>
  <c r="D65" i="10"/>
  <c r="K47" i="10"/>
  <c r="J47" i="10"/>
  <c r="I47" i="10"/>
  <c r="E47" i="10"/>
  <c r="D47" i="10"/>
  <c r="K37" i="10"/>
  <c r="J37" i="10"/>
  <c r="I37" i="10"/>
  <c r="E37" i="10"/>
  <c r="D37" i="10"/>
  <c r="F70" i="10" l="1"/>
  <c r="J24" i="10"/>
  <c r="J23" i="10" s="1"/>
  <c r="D24" i="10"/>
  <c r="E24" i="10"/>
  <c r="E50" i="10"/>
  <c r="D50" i="10"/>
  <c r="K50" i="10"/>
  <c r="K23" i="10" s="1"/>
  <c r="I50" i="10"/>
  <c r="I23" i="10" s="1"/>
  <c r="E23" i="10" l="1"/>
  <c r="E17" i="10" s="1"/>
  <c r="E70" i="10" s="1"/>
  <c r="D23" i="10"/>
  <c r="D17" i="10" s="1"/>
  <c r="J17" i="10"/>
  <c r="J70" i="10" s="1"/>
  <c r="K17" i="10"/>
  <c r="K70" i="10" s="1"/>
  <c r="D70" i="10" l="1"/>
  <c r="I17" i="10"/>
  <c r="I70" i="10" l="1"/>
</calcChain>
</file>

<file path=xl/sharedStrings.xml><?xml version="1.0" encoding="utf-8"?>
<sst xmlns="http://schemas.openxmlformats.org/spreadsheetml/2006/main" count="113" uniqueCount="85">
  <si>
    <t>Կ.Տ</t>
  </si>
  <si>
    <t>(ստորագրություն)</t>
  </si>
  <si>
    <t>(Ա.Հ.Ա.)</t>
  </si>
  <si>
    <t>3.Հիմնարկի տեղաբաշխման մաիզի և համայնքի</t>
  </si>
  <si>
    <t xml:space="preserve">կոդը ըստ բյուջետային ծախսերի տարածքային </t>
  </si>
  <si>
    <t>դասակարգման</t>
  </si>
  <si>
    <t>4.Պետական կառավարման վերադաս մարմնի կամ</t>
  </si>
  <si>
    <t>(ՀՀ պետական բյուջե՝1.համայնքի բյուջե՝2)</t>
  </si>
  <si>
    <t xml:space="preserve">Ընթացիկ ծախսեր </t>
  </si>
  <si>
    <t>X</t>
  </si>
  <si>
    <t>այդ թվում՝</t>
  </si>
  <si>
    <t>x</t>
  </si>
  <si>
    <t>1,1 Աշխատանքի վարձատրություն</t>
  </si>
  <si>
    <t> -Աշխատողների աշխատավարձեր և հավելավճարներ</t>
  </si>
  <si>
    <t> -Այլ վարձատրություններ</t>
  </si>
  <si>
    <t>2 Ծառայությունների և ապրանքների ձեռք բերում</t>
  </si>
  <si>
    <t>2.1 Շարունակական ծախսեր</t>
  </si>
  <si>
    <t> -գործառնական և բանկային ծառայությունների ծախսեր</t>
  </si>
  <si>
    <t> -Կապի ծառայություններ</t>
  </si>
  <si>
    <t xml:space="preserve">2.2 Գործուղումների և շրջագայություններ ծախսեր </t>
  </si>
  <si>
    <t> -Ներքին գործուղումներ</t>
  </si>
  <si>
    <t>2.3 Պայմանագրային այլ ծառայությունների ձեռք բերում</t>
  </si>
  <si>
    <t>2.4 Այլ մասնագիտական ծառայությունների ձեռք բերում</t>
  </si>
  <si>
    <t>2.6 Նյութեր (ապրանքներ)</t>
  </si>
  <si>
    <t xml:space="preserve">2.Փոստային հասցեն գ.Ախուրյան </t>
  </si>
  <si>
    <t>տեղական ինքնակառավարման մարմնի անվանումը  Ախուրյանի համայնք</t>
  </si>
  <si>
    <t>208007</t>
  </si>
  <si>
    <t> էներգետիկ ծառայություններ</t>
  </si>
  <si>
    <t>Բնական գազի մատ.ծառայութ.</t>
  </si>
  <si>
    <t>Էլ.էներգ.մատ.ծառայություն</t>
  </si>
  <si>
    <t> Կոմունալ ծառայություններ</t>
  </si>
  <si>
    <t>Աղբահանության ծառայություն</t>
  </si>
  <si>
    <t>Ջրամատակ.ջրահեռացում</t>
  </si>
  <si>
    <t>Բուժզննման ծառայություններ</t>
  </si>
  <si>
    <t>Գազասպառման սարքերի սպասարկման ծառայություն,</t>
  </si>
  <si>
    <t>2.5 Ընթացիկ նորոգում և պահպանում (ծառայու--թյուններ և նյութեր)</t>
  </si>
  <si>
    <t> Շենքերի և կառույցների ընթացիկ նորոգում և պահպանում</t>
  </si>
  <si>
    <t> -Կենցաղային և հանրային սննդի նյութեր, այդ թվում</t>
  </si>
  <si>
    <t>Մաքրիչ նյութեր</t>
  </si>
  <si>
    <t>Հիգենիկ նյութեր</t>
  </si>
  <si>
    <t>7.6 Այլ ծախսեր</t>
  </si>
  <si>
    <t>Այլ ծախսեր</t>
  </si>
  <si>
    <t>486100</t>
  </si>
  <si>
    <t>Բ, ՈՉ ՖԻՆԱՆՍԱԿԱՆ ԱԿՏԻՎՆԵՐԻ ԳԾՈՎ ԾԱԽՍԵՐ</t>
  </si>
  <si>
    <t>1. ՀԻՄՆԱԿԱՆ ՄԻՋՈՑՆԵՐ</t>
  </si>
  <si>
    <t> -Վարչական սարքավորումներ</t>
  </si>
  <si>
    <t>Ընդամենը ծախսեր (տող1200000+ տող1000000)</t>
  </si>
  <si>
    <t xml:space="preserve">ԱՌԱՋԻՆ ԿԱՐԳԻ </t>
  </si>
  <si>
    <t>ՍՏՈՐԱԳՐՈՒԹՅՈՒՆ</t>
  </si>
  <si>
    <t xml:space="preserve">ԵՐԿՐՈՐԴ  ԿԱՐԳԻ </t>
  </si>
  <si>
    <t>Դեռատիզացիա</t>
  </si>
  <si>
    <t>Ինտերնետ և այլն</t>
  </si>
  <si>
    <t> -Ընդհանուր բնույթի այլ ծառայություններ</t>
  </si>
  <si>
    <t> Մասնագիտական ծառայություններ</t>
  </si>
  <si>
    <t>Գրասենյակային սարքերի և սարքավորումների ընթացիկ նորոգում և պահպանում</t>
  </si>
  <si>
    <t>Գրասենյակային  պիտույքներ</t>
  </si>
  <si>
    <t>Դեղորայք դեղատոմսով</t>
  </si>
  <si>
    <t>Հատուկ նպատակային այլ նյութեր</t>
  </si>
  <si>
    <t>Տնտեսական նյութեր (ապրանքներ</t>
  </si>
  <si>
    <t>Կենցաղային այլ նյութեր (ապրանքներ</t>
  </si>
  <si>
    <t>Վարչական նյութեր</t>
  </si>
  <si>
    <t>Առողջապահական և լաբարատոր նյութեր</t>
  </si>
  <si>
    <t>Միջքաղաքային հեռախոսակապ</t>
  </si>
  <si>
    <t>Բյուջետային ծախսերի տնտեսագի-տական դասակարգման տարրերի անվանումները</t>
  </si>
  <si>
    <t>ՆԱԽԱԳԻԾ</t>
  </si>
  <si>
    <t>Արտադպրոցական դաստիարակություն</t>
  </si>
  <si>
    <t>3</t>
  </si>
  <si>
    <t>08007</t>
  </si>
  <si>
    <t>5.Ծախսերի ֆինանսավորման աղբյուրի կոդը՝</t>
  </si>
  <si>
    <t>Համալիր մարզդպր.</t>
  </si>
  <si>
    <t>ԾՐԱԳԻՐ          ԱՐՏԱԴՊՐՈՑԱԿԱՆ ԴԱՍՏԻԱՐԱԿՈՒԹՅՈՒՆ</t>
  </si>
  <si>
    <t>1.Հիմնարկի անվանումը   9-5-1   ՀՈԱԿ</t>
  </si>
  <si>
    <t>Ֆերմատա արվեստի   դպրոց</t>
  </si>
  <si>
    <t>Արևիկի  երաժշտ.  դպրոց</t>
  </si>
  <si>
    <t>ԸՆԴԱՄԵՆԸ ԱՐՎԵՍՏ</t>
  </si>
  <si>
    <t>ԸՆԴԱՄԵՆԸ ԱՐՏԱԴՊՐՈՑ.    ԴԱՍՏԻԱՐԱՈՒԹ.</t>
  </si>
  <si>
    <t>Պետ,պատվեր ժող.գործիք.*</t>
  </si>
  <si>
    <t> -Գույքի և սարքավորումների վարձակալություն</t>
  </si>
  <si>
    <t> -Այլ հարկեր</t>
  </si>
  <si>
    <t> -Պարտադիր վճարներ</t>
  </si>
  <si>
    <t xml:space="preserve">7.2 ՀԱՐԿԵՐ, ՊԱՐՏԱԴԻՐ ՎՃԱՐՆԵՐ </t>
  </si>
  <si>
    <t>2022ԹՎԱԿԱՆԻ ԲՅՈՒՋԵՏԱՅԻՆ ՖԻՆԱՆՍԱՎՈՐՄԱՆ ՀԱՅՏ</t>
  </si>
  <si>
    <t>Ազատանի մարզամշակույթային կենտրոն</t>
  </si>
  <si>
    <t>Վահրամաբերդի երաժշտական դպրոց</t>
  </si>
  <si>
    <t>Մարմաշենի  արվեստի դպրոց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</si>
</sst>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color rgb="FF000000"/>
      <name val="GHEA Grapalat"/>
      <family val="3"/>
    </font>
    <font>
      <sz val="10"/>
      <color theme="1"/>
      <name val="GHEA Grapalat"/>
      <family val="3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theme="1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10"/>
      <color theme="1"/>
      <name val="GHEA Grapalat"/>
      <family val="3"/>
    </font>
    <font>
      <b/>
      <sz val="7"/>
      <color theme="1"/>
      <name val="GHEA Grapalat"/>
      <family val="3"/>
    </font>
    <font>
      <b/>
      <sz val="8"/>
      <color indexed="8"/>
      <name val="GHEA Grapalat"/>
      <family val="3"/>
    </font>
    <font>
      <b/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sz val="8"/>
      <color indexed="8"/>
      <name val="GHEA Grapalat"/>
      <family val="3"/>
    </font>
    <font>
      <sz val="11"/>
      <color indexed="8"/>
      <name val="GHEA Grapalat"/>
      <family val="3"/>
    </font>
    <font>
      <b/>
      <i/>
      <sz val="10"/>
      <color rgb="FF000000"/>
      <name val="GHEA Grapalat"/>
      <family val="3"/>
    </font>
    <font>
      <b/>
      <i/>
      <sz val="7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u/>
      <sz val="10"/>
      <color theme="1"/>
      <name val="GHEA Grapalat"/>
      <family val="3"/>
    </font>
    <font>
      <b/>
      <i/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0" applyNumberFormat="0" applyFill="0" applyProtection="0">
      <alignment horizontal="left" vertical="center" wrapText="1"/>
    </xf>
  </cellStyleXfs>
  <cellXfs count="1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/>
    <xf numFmtId="0" fontId="7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/>
    <xf numFmtId="164" fontId="5" fillId="0" borderId="0" xfId="0" applyNumberFormat="1" applyFont="1" applyFill="1" applyAlignment="1">
      <alignment vertical="center"/>
    </xf>
    <xf numFmtId="0" fontId="4" fillId="0" borderId="13" xfId="0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4" fillId="0" borderId="6" xfId="0" applyFont="1" applyBorder="1" applyAlignment="1">
      <alignment vertical="center"/>
    </xf>
    <xf numFmtId="164" fontId="4" fillId="0" borderId="0" xfId="0" applyNumberFormat="1" applyFont="1"/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/>
    </xf>
    <xf numFmtId="0" fontId="4" fillId="0" borderId="14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3" fillId="0" borderId="2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/>
    </xf>
    <xf numFmtId="165" fontId="14" fillId="0" borderId="3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wrapText="1"/>
    </xf>
    <xf numFmtId="0" fontId="15" fillId="0" borderId="0" xfId="0" applyFont="1" applyFill="1"/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/>
    <xf numFmtId="0" fontId="4" fillId="0" borderId="28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164" fontId="4" fillId="0" borderId="27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wrapText="1"/>
    </xf>
    <xf numFmtId="164" fontId="9" fillId="0" borderId="1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0" fontId="12" fillId="0" borderId="21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7" fillId="0" borderId="21" xfId="0" applyFont="1" applyBorder="1" applyAlignment="1">
      <alignment wrapText="1"/>
    </xf>
    <xf numFmtId="0" fontId="17" fillId="0" borderId="22" xfId="0" applyFont="1" applyBorder="1" applyAlignment="1">
      <alignment horizontal="center" wrapText="1"/>
    </xf>
    <xf numFmtId="0" fontId="13" fillId="0" borderId="21" xfId="0" applyFont="1" applyBorder="1" applyAlignment="1">
      <alignment wrapText="1"/>
    </xf>
    <xf numFmtId="164" fontId="4" fillId="0" borderId="0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2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wrapText="1"/>
    </xf>
    <xf numFmtId="0" fontId="19" fillId="0" borderId="21" xfId="0" applyFont="1" applyBorder="1" applyAlignment="1">
      <alignment wrapText="1"/>
    </xf>
    <xf numFmtId="0" fontId="5" fillId="2" borderId="1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6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vertical="center" wrapText="1"/>
    </xf>
    <xf numFmtId="164" fontId="3" fillId="0" borderId="13" xfId="0" applyNumberFormat="1" applyFont="1" applyFill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1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1" fillId="0" borderId="6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22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</cellXfs>
  <cellStyles count="2">
    <cellStyle name="left_arm10_BordWW_900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workbookViewId="0">
      <selection activeCell="F10" sqref="F10"/>
    </sheetView>
  </sheetViews>
  <sheetFormatPr defaultRowHeight="16.5" x14ac:dyDescent="0.3"/>
  <cols>
    <col min="1" max="1" width="9.7109375" style="11" customWidth="1"/>
    <col min="2" max="2" width="30.5703125" style="11" customWidth="1"/>
    <col min="3" max="3" width="7.5703125" style="141" customWidth="1"/>
    <col min="4" max="4" width="11.28515625" style="11" customWidth="1"/>
    <col min="5" max="5" width="9.7109375" style="11" customWidth="1"/>
    <col min="6" max="6" width="11" style="11" customWidth="1"/>
    <col min="7" max="7" width="9.7109375" style="11" customWidth="1"/>
    <col min="8" max="8" width="10.28515625" style="11" customWidth="1"/>
    <col min="9" max="9" width="9.42578125" style="11" customWidth="1"/>
    <col min="10" max="10" width="10.7109375" style="11" customWidth="1"/>
    <col min="11" max="12" width="14.7109375" style="11" customWidth="1"/>
    <col min="13" max="15" width="10.7109375" style="11" customWidth="1"/>
    <col min="16" max="16384" width="9.140625" style="11"/>
  </cols>
  <sheetData>
    <row r="1" spans="1:17" x14ac:dyDescent="0.3">
      <c r="A1" s="6"/>
      <c r="B1" s="7"/>
      <c r="C1" s="7"/>
      <c r="D1" s="7"/>
      <c r="E1" s="8"/>
      <c r="F1" s="8"/>
      <c r="G1" s="8"/>
      <c r="H1" s="8"/>
      <c r="I1" s="7"/>
      <c r="J1" s="9"/>
      <c r="K1" s="6"/>
      <c r="L1" s="6"/>
      <c r="M1" s="6"/>
      <c r="N1" s="10"/>
      <c r="O1" s="10"/>
    </row>
    <row r="2" spans="1:17" x14ac:dyDescent="0.3">
      <c r="A2" s="6"/>
      <c r="B2" s="12" t="s">
        <v>64</v>
      </c>
      <c r="C2" s="12"/>
      <c r="D2" s="12"/>
      <c r="E2" s="12"/>
      <c r="F2" s="12"/>
      <c r="G2" s="12"/>
      <c r="H2" s="12"/>
      <c r="I2" s="12"/>
      <c r="J2" s="12"/>
      <c r="K2" s="7"/>
      <c r="L2" s="7"/>
      <c r="M2" s="13"/>
      <c r="N2" s="6"/>
      <c r="O2" s="6"/>
    </row>
    <row r="3" spans="1:17" x14ac:dyDescent="0.3">
      <c r="A3" s="6"/>
      <c r="B3" s="14" t="s">
        <v>81</v>
      </c>
      <c r="C3" s="14"/>
      <c r="D3" s="14"/>
      <c r="E3" s="14"/>
      <c r="F3" s="14"/>
      <c r="G3" s="14"/>
      <c r="H3" s="14"/>
      <c r="I3" s="14"/>
      <c r="J3" s="14"/>
      <c r="K3" s="7"/>
      <c r="L3" s="7"/>
      <c r="M3" s="7"/>
      <c r="N3" s="7"/>
      <c r="O3" s="7"/>
    </row>
    <row r="4" spans="1:17" x14ac:dyDescent="0.3">
      <c r="A4" s="6"/>
      <c r="B4" s="14" t="s">
        <v>70</v>
      </c>
      <c r="C4" s="14"/>
      <c r="D4" s="14"/>
      <c r="E4" s="14"/>
      <c r="F4" s="14"/>
      <c r="G4" s="14"/>
      <c r="H4" s="14"/>
      <c r="I4" s="14"/>
      <c r="J4" s="14"/>
      <c r="K4" s="7"/>
      <c r="L4" s="7"/>
      <c r="M4" s="7"/>
      <c r="N4" s="6"/>
      <c r="O4" s="6"/>
    </row>
    <row r="5" spans="1:17" ht="17.25" thickBot="1" x14ac:dyDescent="0.35">
      <c r="A5" s="6"/>
      <c r="B5" s="7" t="s">
        <v>71</v>
      </c>
      <c r="C5" s="7"/>
      <c r="D5" s="7"/>
      <c r="E5" s="8"/>
      <c r="F5" s="8"/>
      <c r="G5" s="8"/>
      <c r="H5" s="8"/>
      <c r="I5" s="6"/>
      <c r="J5" s="15"/>
      <c r="K5" s="13"/>
      <c r="L5" s="6"/>
      <c r="P5" s="16"/>
    </row>
    <row r="6" spans="1:17" ht="17.25" thickBot="1" x14ac:dyDescent="0.35">
      <c r="A6" s="6"/>
      <c r="B6" s="7" t="s">
        <v>24</v>
      </c>
      <c r="C6" s="7"/>
      <c r="D6" s="7"/>
      <c r="E6" s="8"/>
      <c r="F6" s="8"/>
      <c r="G6" s="8"/>
      <c r="H6" s="8"/>
      <c r="I6" s="6"/>
      <c r="J6" s="17"/>
      <c r="K6" s="17"/>
      <c r="L6" s="18">
        <v>9</v>
      </c>
      <c r="P6" s="16"/>
    </row>
    <row r="7" spans="1:17" ht="17.25" thickBot="1" x14ac:dyDescent="0.35">
      <c r="A7" s="6"/>
      <c r="B7" s="7" t="s">
        <v>3</v>
      </c>
      <c r="C7" s="7"/>
      <c r="D7" s="7"/>
      <c r="E7" s="7"/>
      <c r="F7" s="7"/>
      <c r="G7" s="7"/>
      <c r="H7" s="7"/>
      <c r="I7" s="6"/>
      <c r="J7" s="17"/>
      <c r="K7" s="17"/>
      <c r="L7" s="18">
        <v>5</v>
      </c>
      <c r="P7" s="16"/>
    </row>
    <row r="8" spans="1:17" ht="17.25" thickBot="1" x14ac:dyDescent="0.35">
      <c r="A8" s="6"/>
      <c r="B8" s="7" t="s">
        <v>4</v>
      </c>
      <c r="C8" s="7"/>
      <c r="D8" s="7"/>
      <c r="E8" s="8"/>
      <c r="F8" s="8"/>
      <c r="G8" s="8"/>
      <c r="H8" s="8"/>
      <c r="I8" s="6"/>
      <c r="J8" s="17"/>
      <c r="K8" s="17"/>
      <c r="L8" s="18">
        <v>1</v>
      </c>
      <c r="P8" s="16"/>
    </row>
    <row r="9" spans="1:17" ht="17.25" thickBot="1" x14ac:dyDescent="0.35">
      <c r="A9" s="6"/>
      <c r="B9" s="7" t="s">
        <v>5</v>
      </c>
      <c r="C9" s="7"/>
      <c r="D9" s="19" t="s">
        <v>67</v>
      </c>
      <c r="E9" s="20" t="s">
        <v>66</v>
      </c>
      <c r="F9" s="21"/>
      <c r="G9" s="21"/>
      <c r="H9" s="21"/>
      <c r="I9" s="7"/>
      <c r="J9" s="17"/>
      <c r="K9" s="17"/>
      <c r="L9" s="18">
        <v>51</v>
      </c>
      <c r="P9" s="16"/>
    </row>
    <row r="10" spans="1:17" x14ac:dyDescent="0.3">
      <c r="A10" s="6"/>
      <c r="B10" s="6" t="s">
        <v>6</v>
      </c>
      <c r="C10" s="22"/>
      <c r="D10" s="6"/>
      <c r="E10" s="6"/>
      <c r="F10" s="6"/>
      <c r="G10" s="6"/>
      <c r="H10" s="6"/>
      <c r="I10" s="6"/>
      <c r="J10" s="23" t="s">
        <v>65</v>
      </c>
      <c r="K10" s="17"/>
      <c r="L10" s="17"/>
      <c r="P10" s="16"/>
    </row>
    <row r="11" spans="1:17" x14ac:dyDescent="0.3">
      <c r="A11" s="6"/>
      <c r="B11" s="6" t="s">
        <v>25</v>
      </c>
      <c r="C11" s="22"/>
      <c r="D11" s="6"/>
      <c r="E11" s="6"/>
      <c r="F11" s="6"/>
      <c r="G11" s="6"/>
      <c r="H11" s="6"/>
      <c r="I11" s="6"/>
      <c r="J11" s="6"/>
      <c r="K11" s="6"/>
      <c r="L11" s="6"/>
      <c r="P11" s="17"/>
    </row>
    <row r="12" spans="1:17" ht="17.25" thickBot="1" x14ac:dyDescent="0.35">
      <c r="A12" s="6"/>
      <c r="B12" s="6" t="s">
        <v>68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P12" s="16"/>
      <c r="Q12" s="16"/>
    </row>
    <row r="13" spans="1:17" ht="17.25" thickBot="1" x14ac:dyDescent="0.35">
      <c r="A13" s="6"/>
      <c r="B13" s="6" t="s">
        <v>7</v>
      </c>
      <c r="C13" s="24"/>
      <c r="D13" s="6"/>
      <c r="E13" s="6"/>
      <c r="F13" s="6"/>
      <c r="G13" s="6"/>
      <c r="H13" s="6"/>
      <c r="I13" s="25"/>
      <c r="J13" s="25"/>
      <c r="K13" s="26"/>
      <c r="L13" s="27" t="s">
        <v>26</v>
      </c>
      <c r="P13" s="16"/>
      <c r="Q13" s="16"/>
    </row>
    <row r="14" spans="1:17" ht="17.25" thickBot="1" x14ac:dyDescent="0.35">
      <c r="A14" s="6"/>
      <c r="B14" s="6"/>
      <c r="C14" s="22"/>
      <c r="D14" s="6"/>
      <c r="E14" s="25"/>
      <c r="F14" s="25"/>
      <c r="G14" s="25"/>
      <c r="H14" s="25"/>
      <c r="I14" s="6"/>
      <c r="J14" s="6"/>
      <c r="K14" s="6"/>
      <c r="L14" s="6"/>
      <c r="P14" s="16"/>
      <c r="Q14" s="16"/>
    </row>
    <row r="15" spans="1:17" ht="90" customHeight="1" thickBot="1" x14ac:dyDescent="0.35">
      <c r="A15" s="28"/>
      <c r="B15" s="28" t="s">
        <v>63</v>
      </c>
      <c r="C15" s="29"/>
      <c r="D15" s="30" t="s">
        <v>72</v>
      </c>
      <c r="E15" s="30" t="s">
        <v>73</v>
      </c>
      <c r="F15" s="31" t="s">
        <v>82</v>
      </c>
      <c r="G15" s="31" t="s">
        <v>83</v>
      </c>
      <c r="H15" s="31" t="s">
        <v>84</v>
      </c>
      <c r="I15" s="32" t="s">
        <v>74</v>
      </c>
      <c r="J15" s="30" t="s">
        <v>69</v>
      </c>
      <c r="K15" s="33" t="s">
        <v>75</v>
      </c>
      <c r="L15" s="34"/>
      <c r="M15" s="35"/>
      <c r="N15" s="36"/>
      <c r="O15" s="28"/>
    </row>
    <row r="16" spans="1:17" ht="13.5" customHeight="1" thickBot="1" x14ac:dyDescent="0.35">
      <c r="A16" s="37">
        <v>1</v>
      </c>
      <c r="B16" s="38">
        <v>2</v>
      </c>
      <c r="C16" s="39">
        <v>3</v>
      </c>
      <c r="D16" s="30">
        <v>4</v>
      </c>
      <c r="E16" s="40">
        <v>5</v>
      </c>
      <c r="F16" s="41"/>
      <c r="G16" s="30"/>
      <c r="H16" s="42"/>
      <c r="I16" s="43"/>
      <c r="J16" s="44"/>
      <c r="K16" s="38"/>
      <c r="L16" s="45"/>
      <c r="M16" s="46"/>
      <c r="N16" s="38"/>
      <c r="O16" s="38"/>
    </row>
    <row r="17" spans="1:17" ht="17.25" thickBot="1" x14ac:dyDescent="0.35">
      <c r="A17" s="47">
        <v>1100000</v>
      </c>
      <c r="B17" s="48" t="s">
        <v>8</v>
      </c>
      <c r="C17" s="49" t="s">
        <v>9</v>
      </c>
      <c r="D17" s="50">
        <f t="shared" ref="D17:O17" si="0">SUM(D19,D23)</f>
        <v>33532.699999999997</v>
      </c>
      <c r="E17" s="50">
        <f t="shared" si="0"/>
        <v>8482.7000000000007</v>
      </c>
      <c r="F17" s="50">
        <f t="shared" ref="F17:H17" si="1">SUM(F19,F23)</f>
        <v>38200</v>
      </c>
      <c r="G17" s="50">
        <f t="shared" si="1"/>
        <v>9724.2999999999993</v>
      </c>
      <c r="H17" s="50">
        <f t="shared" si="1"/>
        <v>11908.5</v>
      </c>
      <c r="I17" s="50">
        <f>SUM(D17:H17)</f>
        <v>101848.2</v>
      </c>
      <c r="J17" s="50">
        <f t="shared" si="0"/>
        <v>45619.4</v>
      </c>
      <c r="K17" s="50">
        <f t="shared" si="0"/>
        <v>147547.6</v>
      </c>
      <c r="L17" s="50"/>
      <c r="M17" s="50"/>
      <c r="N17" s="50"/>
      <c r="O17" s="50"/>
    </row>
    <row r="18" spans="1:17" x14ac:dyDescent="0.3">
      <c r="A18" s="51">
        <v>1110000</v>
      </c>
      <c r="B18" s="52" t="s">
        <v>10</v>
      </c>
      <c r="C18" s="53" t="s">
        <v>11</v>
      </c>
      <c r="D18" s="54"/>
      <c r="E18" s="54"/>
      <c r="F18" s="54"/>
      <c r="G18" s="54"/>
      <c r="H18" s="54"/>
      <c r="I18" s="54"/>
      <c r="J18" s="54"/>
      <c r="K18" s="55"/>
      <c r="L18" s="54"/>
      <c r="M18" s="54"/>
      <c r="N18" s="55"/>
      <c r="O18" s="54"/>
    </row>
    <row r="19" spans="1:17" ht="30" thickBot="1" x14ac:dyDescent="0.35">
      <c r="A19" s="56">
        <v>1110000</v>
      </c>
      <c r="B19" s="57" t="s">
        <v>12</v>
      </c>
      <c r="C19" s="58" t="s">
        <v>11</v>
      </c>
      <c r="D19" s="59">
        <f>SUM(D20:D21:D22)</f>
        <v>31487.7</v>
      </c>
      <c r="E19" s="59">
        <f>SUM(E20:E21:E22)</f>
        <v>8172.7</v>
      </c>
      <c r="F19" s="59">
        <f>SUM(F20:F21:F22)</f>
        <v>34800</v>
      </c>
      <c r="G19" s="59">
        <f>SUM(G20:G21:G22)</f>
        <v>9524.2999999999993</v>
      </c>
      <c r="H19" s="59">
        <f>SUM(H20:H21:H22)</f>
        <v>11668.5</v>
      </c>
      <c r="I19" s="59">
        <f>SUM(I20:I21:I22)</f>
        <v>95653.2</v>
      </c>
      <c r="J19" s="59">
        <f>SUM(J20:J21:J22)</f>
        <v>41244</v>
      </c>
      <c r="K19" s="59">
        <f>SUM(K20:K21:K22)</f>
        <v>136897.20000000001</v>
      </c>
      <c r="L19" s="60"/>
      <c r="M19" s="59"/>
      <c r="N19" s="59"/>
      <c r="O19" s="59"/>
    </row>
    <row r="20" spans="1:17" ht="35.25" customHeight="1" thickBot="1" x14ac:dyDescent="0.35">
      <c r="A20" s="61">
        <v>1111000</v>
      </c>
      <c r="B20" s="62" t="s">
        <v>13</v>
      </c>
      <c r="C20" s="63">
        <v>411100</v>
      </c>
      <c r="D20" s="61">
        <v>34320</v>
      </c>
      <c r="E20" s="64">
        <v>9480</v>
      </c>
      <c r="F20" s="64">
        <v>34800</v>
      </c>
      <c r="G20" s="64">
        <v>9960</v>
      </c>
      <c r="H20" s="64">
        <v>12540</v>
      </c>
      <c r="I20" s="64">
        <f>SUM(D20:H20)</f>
        <v>101100</v>
      </c>
      <c r="J20" s="64">
        <v>41244</v>
      </c>
      <c r="K20" s="64">
        <f>SUM(I20:J20)</f>
        <v>142344</v>
      </c>
      <c r="L20" s="60"/>
      <c r="M20" s="64"/>
      <c r="N20" s="64"/>
      <c r="O20" s="64"/>
      <c r="Q20" s="65"/>
    </row>
    <row r="21" spans="1:17" ht="17.25" thickBot="1" x14ac:dyDescent="0.35">
      <c r="A21" s="56">
        <v>1115000</v>
      </c>
      <c r="B21" s="66" t="s">
        <v>14</v>
      </c>
      <c r="C21" s="67">
        <v>411500</v>
      </c>
      <c r="D21" s="56"/>
      <c r="E21" s="68"/>
      <c r="F21" s="56"/>
      <c r="G21" s="56"/>
      <c r="H21" s="56"/>
      <c r="I21" s="69"/>
      <c r="J21" s="56"/>
      <c r="K21" s="56"/>
      <c r="L21" s="60"/>
      <c r="M21" s="56"/>
      <c r="N21" s="56"/>
      <c r="O21" s="56"/>
    </row>
    <row r="22" spans="1:17" ht="32.25" customHeight="1" thickBot="1" x14ac:dyDescent="0.35">
      <c r="A22" s="61"/>
      <c r="B22" s="70" t="s">
        <v>76</v>
      </c>
      <c r="C22" s="63">
        <v>411100</v>
      </c>
      <c r="D22" s="64">
        <v>-2832.3</v>
      </c>
      <c r="E22" s="71">
        <v>-1307.3</v>
      </c>
      <c r="F22" s="64">
        <v>0</v>
      </c>
      <c r="G22" s="64">
        <v>-435.7</v>
      </c>
      <c r="H22" s="64">
        <v>-871.5</v>
      </c>
      <c r="I22" s="72">
        <f>SUM(D22:H22)</f>
        <v>-5446.8</v>
      </c>
      <c r="J22" s="64"/>
      <c r="K22" s="64">
        <f>SUM(I22:J22)</f>
        <v>-5446.8</v>
      </c>
      <c r="L22" s="60"/>
      <c r="M22" s="61"/>
      <c r="N22" s="61"/>
      <c r="O22" s="61"/>
    </row>
    <row r="23" spans="1:17" ht="30" thickBot="1" x14ac:dyDescent="0.35">
      <c r="A23" s="73">
        <v>1120000</v>
      </c>
      <c r="B23" s="74" t="s">
        <v>15</v>
      </c>
      <c r="C23" s="49" t="s">
        <v>11</v>
      </c>
      <c r="D23" s="75">
        <f>SUM(D24,D37,D39,D44,D47,D50,D62,D65)</f>
        <v>2045</v>
      </c>
      <c r="E23" s="75">
        <f t="shared" ref="E23:K23" si="2">SUM(E24,E37,E39,E44,E47,E50,E62,E65)</f>
        <v>310</v>
      </c>
      <c r="F23" s="75">
        <f t="shared" si="2"/>
        <v>3400</v>
      </c>
      <c r="G23" s="75">
        <f t="shared" si="2"/>
        <v>200</v>
      </c>
      <c r="H23" s="75">
        <f t="shared" si="2"/>
        <v>240</v>
      </c>
      <c r="I23" s="75">
        <f t="shared" si="2"/>
        <v>6275</v>
      </c>
      <c r="J23" s="75">
        <f t="shared" si="2"/>
        <v>4375.3999999999996</v>
      </c>
      <c r="K23" s="75">
        <f t="shared" si="2"/>
        <v>10650.4</v>
      </c>
      <c r="L23" s="60"/>
      <c r="M23" s="75"/>
      <c r="N23" s="75"/>
      <c r="O23" s="75"/>
    </row>
    <row r="24" spans="1:17" ht="17.25" thickBot="1" x14ac:dyDescent="0.35">
      <c r="A24" s="54">
        <v>1121000</v>
      </c>
      <c r="B24" s="76" t="s">
        <v>16</v>
      </c>
      <c r="C24" s="77" t="s">
        <v>9</v>
      </c>
      <c r="D24" s="75">
        <f>SUM(D25,D26,D29,D33,D36)</f>
        <v>1610</v>
      </c>
      <c r="E24" s="75">
        <f t="shared" ref="E24:O24" si="3">SUM(E25,E26,E29,E33,E36)</f>
        <v>0</v>
      </c>
      <c r="F24" s="75">
        <f>SUM(F25,F26,F29,F33,F36)</f>
        <v>1820</v>
      </c>
      <c r="G24" s="75">
        <f>SUM(G25,G26,G29,G33,G36)</f>
        <v>0</v>
      </c>
      <c r="H24" s="75">
        <f>SUM(H25,H26,H29,H33,H36)</f>
        <v>0</v>
      </c>
      <c r="I24" s="75">
        <f t="shared" si="3"/>
        <v>3510</v>
      </c>
      <c r="J24" s="75">
        <f t="shared" si="3"/>
        <v>2330</v>
      </c>
      <c r="K24" s="75">
        <f t="shared" si="3"/>
        <v>5840</v>
      </c>
      <c r="L24" s="60"/>
      <c r="M24" s="75"/>
      <c r="N24" s="75"/>
      <c r="O24" s="75"/>
    </row>
    <row r="25" spans="1:17" ht="28.5" thickBot="1" x14ac:dyDescent="0.35">
      <c r="A25" s="78">
        <v>1121100</v>
      </c>
      <c r="B25" s="79" t="s">
        <v>17</v>
      </c>
      <c r="C25" s="80">
        <v>421100</v>
      </c>
      <c r="D25" s="61"/>
      <c r="E25" s="61"/>
      <c r="F25" s="61"/>
      <c r="G25" s="61"/>
      <c r="H25" s="61"/>
      <c r="I25" s="61"/>
      <c r="J25" s="61"/>
      <c r="K25" s="61"/>
      <c r="L25" s="60"/>
      <c r="M25" s="61"/>
      <c r="N25" s="61"/>
      <c r="O25" s="61"/>
    </row>
    <row r="26" spans="1:17" x14ac:dyDescent="0.3">
      <c r="A26" s="78">
        <v>1121200</v>
      </c>
      <c r="B26" s="81" t="s">
        <v>27</v>
      </c>
      <c r="C26" s="82">
        <v>421200</v>
      </c>
      <c r="D26" s="75">
        <f>SUM(D27:D28)</f>
        <v>1200</v>
      </c>
      <c r="E26" s="75">
        <f t="shared" ref="E26:O26" si="4">SUM(E27:E28)</f>
        <v>0</v>
      </c>
      <c r="F26" s="75">
        <f>SUM(F27:F28)</f>
        <v>1720</v>
      </c>
      <c r="G26" s="75">
        <f>SUM(G27:G28)</f>
        <v>0</v>
      </c>
      <c r="H26" s="75">
        <f>SUM(H27:H28)</f>
        <v>0</v>
      </c>
      <c r="I26" s="75">
        <f t="shared" si="4"/>
        <v>2920</v>
      </c>
      <c r="J26" s="75">
        <f t="shared" si="4"/>
        <v>2000</v>
      </c>
      <c r="K26" s="75">
        <f t="shared" si="4"/>
        <v>4920</v>
      </c>
      <c r="L26" s="75"/>
      <c r="M26" s="75"/>
      <c r="N26" s="75"/>
      <c r="O26" s="75"/>
    </row>
    <row r="27" spans="1:17" x14ac:dyDescent="0.3">
      <c r="A27" s="78"/>
      <c r="B27" s="83" t="s">
        <v>29</v>
      </c>
      <c r="C27" s="80">
        <v>421211</v>
      </c>
      <c r="D27" s="84">
        <v>600</v>
      </c>
      <c r="E27" s="84"/>
      <c r="F27" s="84">
        <v>420</v>
      </c>
      <c r="G27" s="84"/>
      <c r="H27" s="84"/>
      <c r="I27" s="84">
        <f>SUM(D27:H27)</f>
        <v>1020</v>
      </c>
      <c r="J27" s="84">
        <v>400</v>
      </c>
      <c r="K27" s="64">
        <f>SUM(I27:J27)</f>
        <v>1420</v>
      </c>
      <c r="L27" s="84"/>
      <c r="M27" s="75"/>
      <c r="N27" s="75"/>
      <c r="O27" s="75"/>
    </row>
    <row r="28" spans="1:17" x14ac:dyDescent="0.3">
      <c r="A28" s="78"/>
      <c r="B28" s="83" t="s">
        <v>28</v>
      </c>
      <c r="C28" s="80">
        <v>421221</v>
      </c>
      <c r="D28" s="64">
        <v>600</v>
      </c>
      <c r="E28" s="64"/>
      <c r="F28" s="64">
        <v>1300</v>
      </c>
      <c r="G28" s="64"/>
      <c r="H28" s="64"/>
      <c r="I28" s="64">
        <f>SUM(D28:H28)</f>
        <v>1900</v>
      </c>
      <c r="J28" s="64">
        <v>1600</v>
      </c>
      <c r="K28" s="64">
        <f>SUM(I28:J28)</f>
        <v>3500</v>
      </c>
      <c r="L28" s="64"/>
      <c r="M28" s="61"/>
      <c r="N28" s="61"/>
      <c r="O28" s="61"/>
    </row>
    <row r="29" spans="1:17" x14ac:dyDescent="0.3">
      <c r="A29" s="78">
        <v>1121300</v>
      </c>
      <c r="B29" s="85" t="s">
        <v>30</v>
      </c>
      <c r="C29" s="82">
        <v>421300</v>
      </c>
      <c r="D29" s="75">
        <f>SUM(D30,D31,D32)</f>
        <v>180</v>
      </c>
      <c r="E29" s="75">
        <f>SUM(E30,E31,E32)</f>
        <v>0</v>
      </c>
      <c r="F29" s="75">
        <f>SUM(F30,F31,F32)</f>
        <v>50</v>
      </c>
      <c r="G29" s="75">
        <f>SUM(G30,G31,G32)</f>
        <v>0</v>
      </c>
      <c r="H29" s="75">
        <f>SUM(H30,H31,H32)</f>
        <v>0</v>
      </c>
      <c r="I29" s="75">
        <f t="shared" ref="I29:O29" si="5">SUM(I30,I31,I32)</f>
        <v>230</v>
      </c>
      <c r="J29" s="75">
        <f t="shared" si="5"/>
        <v>190</v>
      </c>
      <c r="K29" s="75">
        <f t="shared" si="5"/>
        <v>420</v>
      </c>
      <c r="L29" s="75"/>
      <c r="M29" s="75"/>
      <c r="N29" s="75"/>
      <c r="O29" s="75"/>
    </row>
    <row r="30" spans="1:17" x14ac:dyDescent="0.3">
      <c r="A30" s="78"/>
      <c r="B30" s="83" t="s">
        <v>32</v>
      </c>
      <c r="C30" s="80">
        <v>421311</v>
      </c>
      <c r="D30" s="84">
        <v>90</v>
      </c>
      <c r="E30" s="84"/>
      <c r="F30" s="84">
        <v>50</v>
      </c>
      <c r="G30" s="84"/>
      <c r="H30" s="84"/>
      <c r="I30" s="84">
        <f>SUM(D30:H30)</f>
        <v>140</v>
      </c>
      <c r="J30" s="84">
        <v>100</v>
      </c>
      <c r="K30" s="84">
        <f>SUM(I30:J30)</f>
        <v>240</v>
      </c>
      <c r="L30" s="84"/>
      <c r="M30" s="84"/>
      <c r="N30" s="86"/>
      <c r="O30" s="84"/>
    </row>
    <row r="31" spans="1:17" x14ac:dyDescent="0.3">
      <c r="A31" s="78"/>
      <c r="B31" s="83" t="s">
        <v>50</v>
      </c>
      <c r="C31" s="80">
        <v>421321</v>
      </c>
      <c r="D31" s="87">
        <v>30</v>
      </c>
      <c r="E31" s="87"/>
      <c r="F31" s="87"/>
      <c r="G31" s="87"/>
      <c r="H31" s="87"/>
      <c r="I31" s="87">
        <f>SUM(D31:H31)</f>
        <v>30</v>
      </c>
      <c r="J31" s="88"/>
      <c r="K31" s="87">
        <f>SUM(I31:J31)</f>
        <v>30</v>
      </c>
      <c r="L31" s="87"/>
      <c r="M31" s="87"/>
      <c r="N31" s="89"/>
      <c r="O31" s="88"/>
    </row>
    <row r="32" spans="1:17" x14ac:dyDescent="0.3">
      <c r="A32" s="78"/>
      <c r="B32" s="83" t="s">
        <v>31</v>
      </c>
      <c r="C32" s="80">
        <v>421323</v>
      </c>
      <c r="D32" s="87">
        <v>60</v>
      </c>
      <c r="E32" s="87"/>
      <c r="F32" s="87"/>
      <c r="G32" s="87"/>
      <c r="H32" s="87"/>
      <c r="I32" s="87">
        <f>SUM(D32:H32)</f>
        <v>60</v>
      </c>
      <c r="J32" s="87">
        <v>90</v>
      </c>
      <c r="K32" s="87">
        <f>SUM(I32:J32)</f>
        <v>150</v>
      </c>
      <c r="L32" s="87"/>
      <c r="M32" s="87"/>
      <c r="N32" s="89"/>
      <c r="O32" s="88"/>
    </row>
    <row r="33" spans="1:15" x14ac:dyDescent="0.3">
      <c r="A33" s="78">
        <v>1121400</v>
      </c>
      <c r="B33" s="85" t="s">
        <v>18</v>
      </c>
      <c r="C33" s="82">
        <v>421400</v>
      </c>
      <c r="D33" s="75">
        <f>SUM(D34:D35)</f>
        <v>130</v>
      </c>
      <c r="E33" s="75">
        <f t="shared" ref="E33:O33" si="6">SUM(E34:E35)</f>
        <v>0</v>
      </c>
      <c r="F33" s="75">
        <f>SUM(F34:F35)</f>
        <v>50</v>
      </c>
      <c r="G33" s="75">
        <f>SUM(G34:G35)</f>
        <v>0</v>
      </c>
      <c r="H33" s="75">
        <f>SUM(H34:H35)</f>
        <v>0</v>
      </c>
      <c r="I33" s="75">
        <f t="shared" si="6"/>
        <v>180</v>
      </c>
      <c r="J33" s="75">
        <f t="shared" si="6"/>
        <v>70</v>
      </c>
      <c r="K33" s="75">
        <f t="shared" si="6"/>
        <v>250</v>
      </c>
      <c r="L33" s="75"/>
      <c r="M33" s="75"/>
      <c r="N33" s="75"/>
      <c r="O33" s="75"/>
    </row>
    <row r="34" spans="1:15" x14ac:dyDescent="0.3">
      <c r="A34" s="78"/>
      <c r="B34" s="83" t="s">
        <v>62</v>
      </c>
      <c r="C34" s="80">
        <v>421411</v>
      </c>
      <c r="D34" s="87">
        <v>65</v>
      </c>
      <c r="E34" s="88"/>
      <c r="F34" s="87">
        <v>50</v>
      </c>
      <c r="G34" s="87"/>
      <c r="H34" s="87"/>
      <c r="I34" s="87">
        <f>SUM(D34:H34)</f>
        <v>115</v>
      </c>
      <c r="J34" s="88"/>
      <c r="K34" s="87">
        <f>SUM(I34:J34)</f>
        <v>115</v>
      </c>
      <c r="L34" s="87"/>
      <c r="M34" s="87"/>
      <c r="N34" s="64"/>
      <c r="O34" s="88"/>
    </row>
    <row r="35" spans="1:15" x14ac:dyDescent="0.3">
      <c r="A35" s="78"/>
      <c r="B35" s="83" t="s">
        <v>51</v>
      </c>
      <c r="C35" s="80">
        <v>421412</v>
      </c>
      <c r="D35" s="87">
        <v>65</v>
      </c>
      <c r="E35" s="88"/>
      <c r="F35" s="87"/>
      <c r="G35" s="87"/>
      <c r="H35" s="87"/>
      <c r="I35" s="87">
        <f>SUM(D35:H35)</f>
        <v>65</v>
      </c>
      <c r="J35" s="87">
        <v>70</v>
      </c>
      <c r="K35" s="87">
        <f>SUM(I35:J35)</f>
        <v>135</v>
      </c>
      <c r="L35" s="87"/>
      <c r="M35" s="87"/>
      <c r="N35" s="64"/>
      <c r="O35" s="88"/>
    </row>
    <row r="36" spans="1:15" ht="36" customHeight="1" x14ac:dyDescent="0.3">
      <c r="A36" s="90">
        <v>1121600</v>
      </c>
      <c r="B36" s="91" t="s">
        <v>77</v>
      </c>
      <c r="C36" s="92">
        <v>4216</v>
      </c>
      <c r="D36" s="87">
        <v>100</v>
      </c>
      <c r="E36" s="88"/>
      <c r="F36" s="87"/>
      <c r="G36" s="87"/>
      <c r="H36" s="87"/>
      <c r="I36" s="87">
        <f>SUM(I34:I35)</f>
        <v>180</v>
      </c>
      <c r="J36" s="87">
        <f>SUM(J34:J35)</f>
        <v>70</v>
      </c>
      <c r="K36" s="87">
        <f>SUM(I36:J36)</f>
        <v>250</v>
      </c>
      <c r="L36" s="87"/>
      <c r="M36" s="87"/>
      <c r="N36" s="64"/>
      <c r="O36" s="88"/>
    </row>
    <row r="37" spans="1:15" ht="29.25" x14ac:dyDescent="0.3">
      <c r="A37" s="78">
        <v>1122000</v>
      </c>
      <c r="B37" s="93" t="s">
        <v>19</v>
      </c>
      <c r="C37" s="80" t="s">
        <v>11</v>
      </c>
      <c r="D37" s="75">
        <f t="shared" ref="D37:O37" si="7">SUM(D38:D38)</f>
        <v>50</v>
      </c>
      <c r="E37" s="75">
        <f t="shared" si="7"/>
        <v>0</v>
      </c>
      <c r="F37" s="75">
        <f t="shared" si="7"/>
        <v>120</v>
      </c>
      <c r="G37" s="75">
        <f t="shared" si="7"/>
        <v>0</v>
      </c>
      <c r="H37" s="75">
        <f t="shared" si="7"/>
        <v>0</v>
      </c>
      <c r="I37" s="75">
        <f t="shared" si="7"/>
        <v>170</v>
      </c>
      <c r="J37" s="75">
        <f t="shared" si="7"/>
        <v>1000</v>
      </c>
      <c r="K37" s="75">
        <f t="shared" si="7"/>
        <v>1170</v>
      </c>
      <c r="L37" s="75"/>
      <c r="M37" s="75"/>
      <c r="N37" s="75"/>
      <c r="O37" s="75"/>
    </row>
    <row r="38" spans="1:15" x14ac:dyDescent="0.3">
      <c r="A38" s="78">
        <v>1122100</v>
      </c>
      <c r="B38" s="79" t="s">
        <v>20</v>
      </c>
      <c r="C38" s="80">
        <v>422100</v>
      </c>
      <c r="D38" s="87">
        <v>50</v>
      </c>
      <c r="E38" s="88"/>
      <c r="F38" s="87">
        <v>120</v>
      </c>
      <c r="G38" s="87"/>
      <c r="H38" s="87"/>
      <c r="I38" s="87">
        <f>SUM(D38:H38)</f>
        <v>170</v>
      </c>
      <c r="J38" s="87">
        <v>1000</v>
      </c>
      <c r="K38" s="87">
        <f>SUM(I38:J38)</f>
        <v>1170</v>
      </c>
      <c r="L38" s="87"/>
      <c r="M38" s="87"/>
      <c r="N38" s="89"/>
      <c r="O38" s="87"/>
    </row>
    <row r="39" spans="1:15" ht="43.5" x14ac:dyDescent="0.3">
      <c r="A39" s="78">
        <v>1123000</v>
      </c>
      <c r="B39" s="93" t="s">
        <v>21</v>
      </c>
      <c r="C39" s="82" t="s">
        <v>11</v>
      </c>
      <c r="D39" s="75">
        <f>SUM(D40:D41)</f>
        <v>0</v>
      </c>
      <c r="E39" s="75">
        <f t="shared" ref="E39:O39" si="8">SUM(E40:E41)</f>
        <v>0</v>
      </c>
      <c r="F39" s="75">
        <f>SUM(F40:F41)</f>
        <v>0</v>
      </c>
      <c r="G39" s="75">
        <f>SUM(G40:G41)</f>
        <v>0</v>
      </c>
      <c r="H39" s="75">
        <f>SUM(H40:H41)</f>
        <v>0</v>
      </c>
      <c r="I39" s="75">
        <f t="shared" si="8"/>
        <v>0</v>
      </c>
      <c r="J39" s="75">
        <f t="shared" si="8"/>
        <v>85</v>
      </c>
      <c r="K39" s="75">
        <f t="shared" si="8"/>
        <v>85</v>
      </c>
      <c r="L39" s="75"/>
      <c r="M39" s="75"/>
      <c r="N39" s="75"/>
      <c r="O39" s="75"/>
    </row>
    <row r="40" spans="1:15" ht="27.75" x14ac:dyDescent="0.3">
      <c r="A40" s="78">
        <v>1123800</v>
      </c>
      <c r="B40" s="79" t="s">
        <v>52</v>
      </c>
      <c r="C40" s="80">
        <v>423911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</row>
    <row r="41" spans="1:15" ht="17.25" thickBot="1" x14ac:dyDescent="0.35">
      <c r="A41" s="78"/>
      <c r="B41" s="83" t="s">
        <v>33</v>
      </c>
      <c r="C41" s="80">
        <v>423912</v>
      </c>
      <c r="D41" s="87"/>
      <c r="E41" s="88"/>
      <c r="F41" s="87"/>
      <c r="G41" s="87"/>
      <c r="H41" s="87"/>
      <c r="I41" s="88"/>
      <c r="J41" s="87">
        <v>85</v>
      </c>
      <c r="K41" s="87">
        <f>SUM(J41)</f>
        <v>85</v>
      </c>
      <c r="L41" s="87"/>
      <c r="M41" s="87"/>
      <c r="N41" s="94"/>
      <c r="O41" s="88"/>
    </row>
    <row r="42" spans="1:15" ht="64.5" customHeight="1" thickBot="1" x14ac:dyDescent="0.35">
      <c r="A42" s="28"/>
      <c r="B42" s="28" t="s">
        <v>63</v>
      </c>
      <c r="C42" s="29"/>
      <c r="D42" s="30" t="s">
        <v>72</v>
      </c>
      <c r="E42" s="30" t="s">
        <v>73</v>
      </c>
      <c r="F42" s="31" t="s">
        <v>82</v>
      </c>
      <c r="G42" s="31" t="s">
        <v>83</v>
      </c>
      <c r="H42" s="31" t="s">
        <v>84</v>
      </c>
      <c r="I42" s="32" t="s">
        <v>74</v>
      </c>
      <c r="J42" s="30" t="s">
        <v>69</v>
      </c>
      <c r="K42" s="95" t="s">
        <v>75</v>
      </c>
      <c r="L42" s="96"/>
      <c r="M42" s="97"/>
      <c r="N42" s="64"/>
      <c r="O42" s="88"/>
    </row>
    <row r="43" spans="1:15" ht="15.75" customHeight="1" thickBot="1" x14ac:dyDescent="0.35">
      <c r="A43" s="37">
        <v>1</v>
      </c>
      <c r="B43" s="38">
        <v>2</v>
      </c>
      <c r="C43" s="39">
        <v>3</v>
      </c>
      <c r="D43" s="30">
        <v>4</v>
      </c>
      <c r="E43" s="40">
        <v>5</v>
      </c>
      <c r="F43" s="30">
        <v>4</v>
      </c>
      <c r="G43" s="30">
        <v>4</v>
      </c>
      <c r="H43" s="30">
        <v>4</v>
      </c>
      <c r="I43" s="98">
        <v>6</v>
      </c>
      <c r="J43" s="44">
        <v>7</v>
      </c>
      <c r="K43" s="38">
        <v>10</v>
      </c>
      <c r="L43" s="99"/>
      <c r="M43" s="87"/>
      <c r="N43" s="94"/>
      <c r="O43" s="88"/>
    </row>
    <row r="44" spans="1:15" ht="43.5" x14ac:dyDescent="0.3">
      <c r="A44" s="78">
        <v>1124000</v>
      </c>
      <c r="B44" s="93" t="s">
        <v>22</v>
      </c>
      <c r="C44" s="82" t="s">
        <v>11</v>
      </c>
      <c r="D44" s="75">
        <f>SUM(D45:D46)</f>
        <v>0</v>
      </c>
      <c r="E44" s="75">
        <f t="shared" ref="E44:O44" si="9">SUM(E45:E46)</f>
        <v>0</v>
      </c>
      <c r="F44" s="75">
        <f>SUM(F45:F46)</f>
        <v>0</v>
      </c>
      <c r="G44" s="75">
        <f>SUM(G45:G46)</f>
        <v>0</v>
      </c>
      <c r="H44" s="75">
        <f>SUM(H45:H46)</f>
        <v>0</v>
      </c>
      <c r="I44" s="75">
        <f t="shared" si="9"/>
        <v>0</v>
      </c>
      <c r="J44" s="75">
        <f t="shared" si="9"/>
        <v>20.399999999999999</v>
      </c>
      <c r="K44" s="75">
        <f t="shared" si="9"/>
        <v>20.399999999999999</v>
      </c>
      <c r="L44" s="75"/>
      <c r="M44" s="75"/>
      <c r="N44" s="75"/>
      <c r="O44" s="75"/>
    </row>
    <row r="45" spans="1:15" ht="27.75" x14ac:dyDescent="0.3">
      <c r="A45" s="78">
        <v>1124100</v>
      </c>
      <c r="B45" s="79" t="s">
        <v>53</v>
      </c>
      <c r="C45" s="80">
        <v>424111</v>
      </c>
      <c r="D45" s="87"/>
      <c r="E45" s="88"/>
      <c r="F45" s="87"/>
      <c r="G45" s="87"/>
      <c r="H45" s="87"/>
      <c r="I45" s="88"/>
      <c r="J45" s="88">
        <v>20.399999999999999</v>
      </c>
      <c r="K45" s="88">
        <f>SUM(J45)</f>
        <v>20.399999999999999</v>
      </c>
      <c r="L45" s="88"/>
      <c r="M45" s="88"/>
      <c r="N45" s="88"/>
      <c r="O45" s="88"/>
    </row>
    <row r="46" spans="1:15" ht="27.75" x14ac:dyDescent="0.3">
      <c r="A46" s="78"/>
      <c r="B46" s="83" t="s">
        <v>34</v>
      </c>
      <c r="C46" s="80">
        <v>424112</v>
      </c>
      <c r="D46" s="87"/>
      <c r="E46" s="88"/>
      <c r="F46" s="87"/>
      <c r="G46" s="87"/>
      <c r="H46" s="87"/>
      <c r="I46" s="88"/>
      <c r="J46" s="88"/>
      <c r="K46" s="88"/>
      <c r="L46" s="88"/>
      <c r="M46" s="88"/>
      <c r="N46" s="88"/>
      <c r="O46" s="88"/>
    </row>
    <row r="47" spans="1:15" ht="43.5" x14ac:dyDescent="0.3">
      <c r="A47" s="78">
        <v>1125000</v>
      </c>
      <c r="B47" s="93" t="s">
        <v>35</v>
      </c>
      <c r="C47" s="82" t="s">
        <v>11</v>
      </c>
      <c r="D47" s="75">
        <f>SUM(D48:D49)</f>
        <v>20</v>
      </c>
      <c r="E47" s="75">
        <f t="shared" ref="E47:O47" si="10">SUM(E48:E49)</f>
        <v>20</v>
      </c>
      <c r="F47" s="75">
        <f>SUM(F48:F49)</f>
        <v>60</v>
      </c>
      <c r="G47" s="75">
        <f>SUM(G48:G49)</f>
        <v>0</v>
      </c>
      <c r="H47" s="75">
        <f>SUM(H48:H49)</f>
        <v>0</v>
      </c>
      <c r="I47" s="75">
        <f t="shared" si="10"/>
        <v>100</v>
      </c>
      <c r="J47" s="75">
        <f t="shared" si="10"/>
        <v>20</v>
      </c>
      <c r="K47" s="75">
        <f t="shared" si="10"/>
        <v>120</v>
      </c>
      <c r="L47" s="75"/>
      <c r="M47" s="75"/>
      <c r="N47" s="75"/>
      <c r="O47" s="75"/>
    </row>
    <row r="48" spans="1:15" ht="27.75" x14ac:dyDescent="0.3">
      <c r="A48" s="78">
        <v>1125100</v>
      </c>
      <c r="B48" s="79" t="s">
        <v>36</v>
      </c>
      <c r="C48" s="80">
        <v>425111</v>
      </c>
      <c r="D48" s="88"/>
      <c r="E48" s="88"/>
      <c r="F48" s="88"/>
      <c r="G48" s="88"/>
      <c r="H48" s="88"/>
      <c r="I48" s="88"/>
      <c r="J48" s="88"/>
      <c r="K48" s="87"/>
      <c r="L48" s="87"/>
      <c r="M48" s="87"/>
      <c r="N48" s="89"/>
      <c r="O48" s="88"/>
    </row>
    <row r="49" spans="1:15" ht="41.25" x14ac:dyDescent="0.3">
      <c r="A49" s="78">
        <v>1125200</v>
      </c>
      <c r="B49" s="79" t="s">
        <v>54</v>
      </c>
      <c r="C49" s="80">
        <v>425221</v>
      </c>
      <c r="D49" s="87">
        <v>20</v>
      </c>
      <c r="E49" s="87">
        <v>20</v>
      </c>
      <c r="F49" s="87">
        <v>60</v>
      </c>
      <c r="G49" s="87"/>
      <c r="H49" s="87"/>
      <c r="I49" s="87">
        <f>SUM(D49:H49)</f>
        <v>100</v>
      </c>
      <c r="J49" s="87">
        <v>20</v>
      </c>
      <c r="K49" s="87">
        <f>SUM(I49:J49)</f>
        <v>120</v>
      </c>
      <c r="L49" s="87"/>
      <c r="M49" s="88"/>
      <c r="N49" s="88"/>
      <c r="O49" s="88"/>
    </row>
    <row r="50" spans="1:15" x14ac:dyDescent="0.3">
      <c r="A50" s="78">
        <v>1126000</v>
      </c>
      <c r="B50" s="93" t="s">
        <v>23</v>
      </c>
      <c r="C50" s="82" t="s">
        <v>11</v>
      </c>
      <c r="D50" s="75">
        <f>SUM(D51,D53,D55,D60)</f>
        <v>335</v>
      </c>
      <c r="E50" s="75">
        <f>SUM(E51,E53,E55,E60)</f>
        <v>260</v>
      </c>
      <c r="F50" s="75">
        <f>SUM(F51,F53,F55,F60)</f>
        <v>1050</v>
      </c>
      <c r="G50" s="75">
        <f>SUM(G51,G53,G55,G60)</f>
        <v>200</v>
      </c>
      <c r="H50" s="75">
        <f>SUM(H51,H53,H55,H60)</f>
        <v>240</v>
      </c>
      <c r="I50" s="75">
        <f t="shared" ref="I50:O50" si="11">SUM(I51,I53,I55,I60)</f>
        <v>2085</v>
      </c>
      <c r="J50" s="75">
        <f>SUM(J51,J53,J55,J60)</f>
        <v>920</v>
      </c>
      <c r="K50" s="75">
        <f t="shared" si="11"/>
        <v>3005</v>
      </c>
      <c r="L50" s="75"/>
      <c r="M50" s="75"/>
      <c r="N50" s="75"/>
      <c r="O50" s="75"/>
    </row>
    <row r="51" spans="1:15" x14ac:dyDescent="0.3">
      <c r="A51" s="78"/>
      <c r="B51" s="93" t="s">
        <v>60</v>
      </c>
      <c r="C51" s="82" t="s">
        <v>11</v>
      </c>
      <c r="D51" s="75">
        <f>SUM(D52)</f>
        <v>50</v>
      </c>
      <c r="E51" s="75">
        <f t="shared" ref="E51:O51" si="12">SUM(E52)</f>
        <v>80</v>
      </c>
      <c r="F51" s="75">
        <f>SUM(F52)</f>
        <v>250</v>
      </c>
      <c r="G51" s="75">
        <f>SUM(G52)</f>
        <v>60</v>
      </c>
      <c r="H51" s="75">
        <f>SUM(H52)</f>
        <v>60</v>
      </c>
      <c r="I51" s="75">
        <f t="shared" si="12"/>
        <v>500</v>
      </c>
      <c r="J51" s="75">
        <f t="shared" si="12"/>
        <v>200</v>
      </c>
      <c r="K51" s="75">
        <f t="shared" si="12"/>
        <v>700</v>
      </c>
      <c r="L51" s="75"/>
      <c r="M51" s="75"/>
      <c r="N51" s="75"/>
      <c r="O51" s="75"/>
    </row>
    <row r="52" spans="1:15" x14ac:dyDescent="0.3">
      <c r="A52" s="78">
        <v>1126100</v>
      </c>
      <c r="B52" s="66" t="s">
        <v>55</v>
      </c>
      <c r="C52" s="80">
        <v>426111</v>
      </c>
      <c r="D52" s="87">
        <v>50</v>
      </c>
      <c r="E52" s="87">
        <v>80</v>
      </c>
      <c r="F52" s="87">
        <v>250</v>
      </c>
      <c r="G52" s="87">
        <v>60</v>
      </c>
      <c r="H52" s="87">
        <v>60</v>
      </c>
      <c r="I52" s="87">
        <f>SUM(D52:H52)</f>
        <v>500</v>
      </c>
      <c r="J52" s="87">
        <v>200</v>
      </c>
      <c r="K52" s="87">
        <f>SUM(I52:J52)</f>
        <v>700</v>
      </c>
      <c r="L52" s="87"/>
      <c r="M52" s="87"/>
      <c r="N52" s="89"/>
      <c r="O52" s="87"/>
    </row>
    <row r="53" spans="1:15" ht="29.25" x14ac:dyDescent="0.3">
      <c r="A53" s="100"/>
      <c r="B53" s="101" t="s">
        <v>61</v>
      </c>
      <c r="C53" s="102" t="s">
        <v>11</v>
      </c>
      <c r="D53" s="75">
        <f>SUM(D54)</f>
        <v>10</v>
      </c>
      <c r="E53" s="75">
        <f t="shared" ref="E53:O53" si="13">SUM(E54)</f>
        <v>0</v>
      </c>
      <c r="F53" s="75">
        <f>SUM(F54)</f>
        <v>30</v>
      </c>
      <c r="G53" s="75">
        <f>SUM(G54)</f>
        <v>0</v>
      </c>
      <c r="H53" s="75">
        <f>SUM(H54)</f>
        <v>0</v>
      </c>
      <c r="I53" s="75">
        <f t="shared" si="13"/>
        <v>40</v>
      </c>
      <c r="J53" s="75">
        <f t="shared" si="13"/>
        <v>120</v>
      </c>
      <c r="K53" s="75">
        <f t="shared" si="13"/>
        <v>160</v>
      </c>
      <c r="L53" s="75"/>
      <c r="M53" s="75"/>
      <c r="N53" s="75"/>
      <c r="O53" s="75"/>
    </row>
    <row r="54" spans="1:15" x14ac:dyDescent="0.3">
      <c r="A54" s="78">
        <v>1126600</v>
      </c>
      <c r="B54" s="1" t="s">
        <v>56</v>
      </c>
      <c r="C54" s="80">
        <v>426651</v>
      </c>
      <c r="D54" s="87">
        <v>10</v>
      </c>
      <c r="E54" s="87"/>
      <c r="F54" s="87">
        <v>30</v>
      </c>
      <c r="G54" s="87"/>
      <c r="H54" s="87"/>
      <c r="I54" s="87">
        <f>SUM(D54:H54)</f>
        <v>40</v>
      </c>
      <c r="J54" s="87">
        <v>120</v>
      </c>
      <c r="K54" s="87">
        <f>SUM(I54:J54)</f>
        <v>160</v>
      </c>
      <c r="L54" s="87"/>
      <c r="M54" s="88"/>
      <c r="N54" s="87"/>
      <c r="O54" s="87"/>
    </row>
    <row r="55" spans="1:15" ht="29.25" x14ac:dyDescent="0.3">
      <c r="A55" s="78">
        <v>1126700</v>
      </c>
      <c r="B55" s="85" t="s">
        <v>37</v>
      </c>
      <c r="C55" s="80">
        <v>426700</v>
      </c>
      <c r="D55" s="75">
        <f>SUM(D56:D57:D58:D59)</f>
        <v>220</v>
      </c>
      <c r="E55" s="75">
        <f>SUM(E56:E57:E58:E59)</f>
        <v>180</v>
      </c>
      <c r="F55" s="75">
        <f>SUM(F56:F57:F58:F59)</f>
        <v>540</v>
      </c>
      <c r="G55" s="75">
        <f>SUM(G56:G57:G58:G59)</f>
        <v>140</v>
      </c>
      <c r="H55" s="75">
        <f>SUM(H56:H57:H58:H59)</f>
        <v>180</v>
      </c>
      <c r="I55" s="75">
        <f>SUM(I56:I57:I58:I59)</f>
        <v>1260</v>
      </c>
      <c r="J55" s="75">
        <f>SUM(J56:J57:J58:J59)</f>
        <v>500</v>
      </c>
      <c r="K55" s="75">
        <f>SUM(K56:K57:K58:K59)</f>
        <v>1760</v>
      </c>
      <c r="L55" s="75"/>
      <c r="M55" s="75"/>
      <c r="N55" s="75"/>
      <c r="O55" s="75"/>
    </row>
    <row r="56" spans="1:15" x14ac:dyDescent="0.3">
      <c r="A56" s="78">
        <v>1126701</v>
      </c>
      <c r="B56" s="83" t="s">
        <v>38</v>
      </c>
      <c r="C56" s="80">
        <v>426711</v>
      </c>
      <c r="D56" s="87">
        <v>30</v>
      </c>
      <c r="E56" s="87">
        <v>30</v>
      </c>
      <c r="F56" s="87"/>
      <c r="G56" s="87">
        <v>20</v>
      </c>
      <c r="H56" s="87">
        <v>30</v>
      </c>
      <c r="I56" s="87">
        <f>SUM(D56:H56)</f>
        <v>110</v>
      </c>
      <c r="J56" s="87">
        <v>50</v>
      </c>
      <c r="K56" s="87">
        <f>SUM(I56:J56)</f>
        <v>160</v>
      </c>
      <c r="L56" s="88"/>
      <c r="M56" s="88"/>
      <c r="N56" s="89"/>
      <c r="O56" s="88"/>
    </row>
    <row r="57" spans="1:15" x14ac:dyDescent="0.3">
      <c r="A57" s="78">
        <v>1126702</v>
      </c>
      <c r="B57" s="83" t="s">
        <v>39</v>
      </c>
      <c r="C57" s="80">
        <v>426712</v>
      </c>
      <c r="D57" s="87">
        <v>30</v>
      </c>
      <c r="E57" s="87">
        <v>30</v>
      </c>
      <c r="F57" s="87"/>
      <c r="G57" s="87">
        <v>20</v>
      </c>
      <c r="H57" s="87">
        <v>30</v>
      </c>
      <c r="I57" s="87">
        <f>SUM(D57:H57)</f>
        <v>110</v>
      </c>
      <c r="J57" s="87">
        <v>150</v>
      </c>
      <c r="K57" s="87">
        <f>SUM(I57:J57)</f>
        <v>260</v>
      </c>
      <c r="L57" s="88"/>
      <c r="M57" s="88"/>
      <c r="N57" s="103"/>
      <c r="O57" s="88"/>
    </row>
    <row r="58" spans="1:15" ht="19.5" customHeight="1" x14ac:dyDescent="0.3">
      <c r="A58" s="104"/>
      <c r="B58" s="2" t="s">
        <v>58</v>
      </c>
      <c r="C58" s="4">
        <v>426731</v>
      </c>
      <c r="D58" s="87">
        <v>50</v>
      </c>
      <c r="E58" s="87">
        <v>30</v>
      </c>
      <c r="F58" s="87">
        <v>270</v>
      </c>
      <c r="G58" s="87">
        <v>30</v>
      </c>
      <c r="H58" s="87">
        <v>30</v>
      </c>
      <c r="I58" s="87">
        <f>SUM(D58:H58)</f>
        <v>410</v>
      </c>
      <c r="J58" s="87">
        <v>50</v>
      </c>
      <c r="K58" s="87">
        <f>SUM(I58:J58)</f>
        <v>460</v>
      </c>
      <c r="L58" s="87"/>
      <c r="M58" s="88"/>
      <c r="N58" s="64"/>
      <c r="O58" s="88"/>
    </row>
    <row r="59" spans="1:15" ht="27.75" x14ac:dyDescent="0.3">
      <c r="A59" s="61"/>
      <c r="B59" s="3" t="s">
        <v>59</v>
      </c>
      <c r="C59" s="5">
        <v>426732</v>
      </c>
      <c r="D59" s="87">
        <f t="shared" ref="D59:J59" si="14">SUM(D56:D58)</f>
        <v>110</v>
      </c>
      <c r="E59" s="87">
        <f t="shared" si="14"/>
        <v>90</v>
      </c>
      <c r="F59" s="87">
        <f t="shared" si="14"/>
        <v>270</v>
      </c>
      <c r="G59" s="87">
        <f t="shared" si="14"/>
        <v>70</v>
      </c>
      <c r="H59" s="87">
        <f t="shared" si="14"/>
        <v>90</v>
      </c>
      <c r="I59" s="87">
        <f t="shared" si="14"/>
        <v>630</v>
      </c>
      <c r="J59" s="87">
        <f t="shared" si="14"/>
        <v>250</v>
      </c>
      <c r="K59" s="87">
        <f>SUM(I59:J59)</f>
        <v>880</v>
      </c>
      <c r="L59" s="88"/>
      <c r="M59" s="88"/>
      <c r="N59" s="64"/>
      <c r="O59" s="88"/>
    </row>
    <row r="60" spans="1:15" ht="29.25" x14ac:dyDescent="0.3">
      <c r="A60" s="61"/>
      <c r="B60" s="105" t="s">
        <v>57</v>
      </c>
      <c r="C60" s="106" t="s">
        <v>11</v>
      </c>
      <c r="D60" s="75">
        <f>SUM(D61)</f>
        <v>55</v>
      </c>
      <c r="E60" s="75">
        <f t="shared" ref="E60:O60" si="15">SUM(E61)</f>
        <v>0</v>
      </c>
      <c r="F60" s="75">
        <f>SUM(F61)</f>
        <v>230</v>
      </c>
      <c r="G60" s="75">
        <f>SUM(G61)</f>
        <v>0</v>
      </c>
      <c r="H60" s="75">
        <f>SUM(H61)</f>
        <v>0</v>
      </c>
      <c r="I60" s="75">
        <f t="shared" si="15"/>
        <v>285</v>
      </c>
      <c r="J60" s="75">
        <f t="shared" si="15"/>
        <v>100</v>
      </c>
      <c r="K60" s="75">
        <f t="shared" si="15"/>
        <v>385</v>
      </c>
      <c r="L60" s="75"/>
      <c r="M60" s="75"/>
      <c r="N60" s="75"/>
      <c r="O60" s="75"/>
    </row>
    <row r="61" spans="1:15" x14ac:dyDescent="0.3">
      <c r="A61" s="61"/>
      <c r="B61" s="1" t="s">
        <v>57</v>
      </c>
      <c r="C61" s="63">
        <v>426911</v>
      </c>
      <c r="D61" s="87">
        <v>55</v>
      </c>
      <c r="E61" s="88"/>
      <c r="F61" s="87">
        <v>230</v>
      </c>
      <c r="G61" s="87"/>
      <c r="H61" s="87"/>
      <c r="I61" s="87">
        <f>SUM(D61:H61)</f>
        <v>285</v>
      </c>
      <c r="J61" s="87">
        <v>100</v>
      </c>
      <c r="K61" s="87">
        <f>SUM(I61:J61)</f>
        <v>385</v>
      </c>
      <c r="L61" s="87"/>
      <c r="M61" s="87"/>
      <c r="N61" s="94"/>
      <c r="O61" s="87"/>
    </row>
    <row r="62" spans="1:15" ht="18" customHeight="1" x14ac:dyDescent="0.3">
      <c r="A62" s="107">
        <v>1172000</v>
      </c>
      <c r="B62" s="108" t="s">
        <v>80</v>
      </c>
      <c r="C62" s="92" t="s">
        <v>11</v>
      </c>
      <c r="D62" s="75">
        <f>SUM(D63:D64)</f>
        <v>30</v>
      </c>
      <c r="E62" s="75">
        <f t="shared" ref="E62:N62" si="16">SUM(E63:E64)</f>
        <v>30</v>
      </c>
      <c r="F62" s="75">
        <f>SUM(F63:F64)</f>
        <v>0</v>
      </c>
      <c r="G62" s="75">
        <f>SUM(G63:G64)</f>
        <v>0</v>
      </c>
      <c r="H62" s="75">
        <f>SUM(H63:H64)</f>
        <v>0</v>
      </c>
      <c r="I62" s="75">
        <f t="shared" si="16"/>
        <v>60</v>
      </c>
      <c r="J62" s="75">
        <f t="shared" si="16"/>
        <v>0</v>
      </c>
      <c r="K62" s="75">
        <f t="shared" si="16"/>
        <v>60</v>
      </c>
      <c r="L62" s="75"/>
      <c r="M62" s="75"/>
      <c r="N62" s="75"/>
      <c r="O62" s="75"/>
    </row>
    <row r="63" spans="1:15" x14ac:dyDescent="0.3">
      <c r="A63" s="107">
        <v>1172200</v>
      </c>
      <c r="B63" s="91" t="s">
        <v>78</v>
      </c>
      <c r="C63" s="92">
        <v>4822</v>
      </c>
      <c r="D63" s="87"/>
      <c r="E63" s="88"/>
      <c r="F63" s="87"/>
      <c r="G63" s="87"/>
      <c r="H63" s="87"/>
      <c r="I63" s="87"/>
      <c r="J63" s="88"/>
      <c r="K63" s="87"/>
      <c r="L63" s="87"/>
      <c r="M63" s="88"/>
      <c r="N63" s="64"/>
      <c r="O63" s="88"/>
    </row>
    <row r="64" spans="1:15" x14ac:dyDescent="0.3">
      <c r="A64" s="107">
        <v>1172300</v>
      </c>
      <c r="B64" s="91" t="s">
        <v>79</v>
      </c>
      <c r="C64" s="92">
        <v>4823</v>
      </c>
      <c r="D64" s="87">
        <v>30</v>
      </c>
      <c r="E64" s="87">
        <v>30</v>
      </c>
      <c r="F64" s="87"/>
      <c r="G64" s="87"/>
      <c r="H64" s="87"/>
      <c r="I64" s="87">
        <f>SUM(D64:H64)</f>
        <v>60</v>
      </c>
      <c r="J64" s="88"/>
      <c r="K64" s="87">
        <f>SUM(I64:J64)</f>
        <v>60</v>
      </c>
      <c r="L64" s="87"/>
      <c r="M64" s="88"/>
      <c r="N64" s="94"/>
      <c r="O64" s="88"/>
    </row>
    <row r="65" spans="1:15" x14ac:dyDescent="0.3">
      <c r="A65" s="109">
        <v>1176000</v>
      </c>
      <c r="B65" s="110" t="s">
        <v>40</v>
      </c>
      <c r="C65" s="111" t="s">
        <v>11</v>
      </c>
      <c r="D65" s="75">
        <f>SUM(D66)</f>
        <v>0</v>
      </c>
      <c r="E65" s="75">
        <f t="shared" ref="E65:O65" si="17">SUM(E66)</f>
        <v>0</v>
      </c>
      <c r="F65" s="75">
        <f>SUM(F66)</f>
        <v>350</v>
      </c>
      <c r="G65" s="75">
        <f>SUM(G66)</f>
        <v>0</v>
      </c>
      <c r="H65" s="75">
        <f>SUM(H66)</f>
        <v>0</v>
      </c>
      <c r="I65" s="75">
        <f t="shared" si="17"/>
        <v>350</v>
      </c>
      <c r="J65" s="75">
        <f t="shared" si="17"/>
        <v>0</v>
      </c>
      <c r="K65" s="75">
        <f t="shared" si="17"/>
        <v>350</v>
      </c>
      <c r="L65" s="75"/>
      <c r="M65" s="75"/>
      <c r="N65" s="75"/>
      <c r="O65" s="75"/>
    </row>
    <row r="66" spans="1:15" x14ac:dyDescent="0.3">
      <c r="A66" s="109">
        <v>1176100</v>
      </c>
      <c r="B66" s="112" t="s">
        <v>41</v>
      </c>
      <c r="C66" s="113" t="s">
        <v>42</v>
      </c>
      <c r="D66" s="84"/>
      <c r="E66" s="84"/>
      <c r="F66" s="84">
        <v>350</v>
      </c>
      <c r="G66" s="84"/>
      <c r="H66" s="84"/>
      <c r="I66" s="84">
        <f>SUM(D66:H66)</f>
        <v>350</v>
      </c>
      <c r="J66" s="84"/>
      <c r="K66" s="84">
        <f>SUM(I66:J66)</f>
        <v>350</v>
      </c>
      <c r="L66" s="84"/>
      <c r="M66" s="84"/>
      <c r="N66" s="84"/>
      <c r="O66" s="84"/>
    </row>
    <row r="67" spans="1:15" ht="29.25" x14ac:dyDescent="0.3">
      <c r="A67" s="114">
        <v>1200000</v>
      </c>
      <c r="B67" s="115" t="s">
        <v>43</v>
      </c>
      <c r="C67" s="116" t="s">
        <v>11</v>
      </c>
      <c r="D67" s="75">
        <f>SUM(D68)</f>
        <v>0</v>
      </c>
      <c r="E67" s="75">
        <f t="shared" ref="E67:O68" si="18">SUM(E68)</f>
        <v>0</v>
      </c>
      <c r="F67" s="75">
        <f t="shared" ref="F67:H68" si="19">SUM(F68)</f>
        <v>0</v>
      </c>
      <c r="G67" s="75">
        <f t="shared" si="19"/>
        <v>0</v>
      </c>
      <c r="H67" s="75">
        <f t="shared" si="19"/>
        <v>0</v>
      </c>
      <c r="I67" s="75">
        <f t="shared" si="18"/>
        <v>0</v>
      </c>
      <c r="J67" s="75">
        <f t="shared" si="18"/>
        <v>0</v>
      </c>
      <c r="K67" s="75">
        <f t="shared" si="18"/>
        <v>0</v>
      </c>
      <c r="L67" s="75"/>
      <c r="M67" s="75"/>
      <c r="N67" s="75"/>
      <c r="O67" s="75"/>
    </row>
    <row r="68" spans="1:15" x14ac:dyDescent="0.3">
      <c r="A68" s="114">
        <v>1210000</v>
      </c>
      <c r="B68" s="115" t="s">
        <v>44</v>
      </c>
      <c r="C68" s="116" t="s">
        <v>11</v>
      </c>
      <c r="D68" s="75">
        <f>SUM(D69)</f>
        <v>0</v>
      </c>
      <c r="E68" s="75">
        <f t="shared" si="18"/>
        <v>0</v>
      </c>
      <c r="F68" s="75">
        <f t="shared" si="19"/>
        <v>0</v>
      </c>
      <c r="G68" s="75">
        <f t="shared" si="19"/>
        <v>0</v>
      </c>
      <c r="H68" s="75">
        <f t="shared" si="19"/>
        <v>0</v>
      </c>
      <c r="I68" s="75">
        <f t="shared" si="18"/>
        <v>0</v>
      </c>
      <c r="J68" s="75">
        <f t="shared" si="18"/>
        <v>0</v>
      </c>
      <c r="K68" s="75">
        <f t="shared" si="18"/>
        <v>0</v>
      </c>
      <c r="L68" s="75"/>
      <c r="M68" s="75"/>
      <c r="N68" s="75"/>
      <c r="O68" s="75"/>
    </row>
    <row r="69" spans="1:15" ht="17.25" thickBot="1" x14ac:dyDescent="0.35">
      <c r="A69" s="114">
        <v>1215000</v>
      </c>
      <c r="B69" s="117" t="s">
        <v>45</v>
      </c>
      <c r="C69" s="116">
        <v>512200</v>
      </c>
      <c r="D69" s="118"/>
      <c r="E69" s="119"/>
      <c r="F69" s="118"/>
      <c r="G69" s="118"/>
      <c r="H69" s="118"/>
      <c r="I69" s="119"/>
      <c r="J69" s="119"/>
      <c r="K69" s="118"/>
      <c r="L69" s="118"/>
      <c r="M69" s="118"/>
      <c r="N69" s="118"/>
      <c r="O69" s="118"/>
    </row>
    <row r="70" spans="1:15" ht="30" thickBot="1" x14ac:dyDescent="0.35">
      <c r="A70" s="120">
        <v>1000000</v>
      </c>
      <c r="B70" s="121" t="s">
        <v>46</v>
      </c>
      <c r="C70" s="122"/>
      <c r="D70" s="123">
        <f t="shared" ref="D70:O70" si="20">SUM(D17,D67)</f>
        <v>33532.699999999997</v>
      </c>
      <c r="E70" s="123">
        <f t="shared" si="20"/>
        <v>8482.7000000000007</v>
      </c>
      <c r="F70" s="123">
        <f t="shared" ref="F70:H70" si="21">SUM(F17,F67)</f>
        <v>38200</v>
      </c>
      <c r="G70" s="123">
        <f t="shared" si="21"/>
        <v>9724.2999999999993</v>
      </c>
      <c r="H70" s="123">
        <f t="shared" si="21"/>
        <v>11908.5</v>
      </c>
      <c r="I70" s="123">
        <f t="shared" si="20"/>
        <v>101848.2</v>
      </c>
      <c r="J70" s="123">
        <f t="shared" si="20"/>
        <v>45619.4</v>
      </c>
      <c r="K70" s="123">
        <f t="shared" si="20"/>
        <v>147547.6</v>
      </c>
      <c r="L70" s="123"/>
      <c r="M70" s="123"/>
      <c r="N70" s="123"/>
      <c r="O70" s="123"/>
    </row>
    <row r="71" spans="1:15" x14ac:dyDescent="0.3">
      <c r="A71" s="124"/>
      <c r="B71" s="125"/>
      <c r="C71" s="126"/>
      <c r="D71" s="127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</row>
    <row r="72" spans="1:15" x14ac:dyDescent="0.3">
      <c r="A72" s="124"/>
      <c r="B72" s="124"/>
      <c r="C72" s="126"/>
      <c r="D72" s="129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</row>
    <row r="73" spans="1:15" x14ac:dyDescent="0.3">
      <c r="A73" s="130"/>
      <c r="B73" s="131" t="s">
        <v>47</v>
      </c>
      <c r="C73" s="132" t="s">
        <v>48</v>
      </c>
      <c r="D73" s="132"/>
      <c r="E73" s="132"/>
      <c r="F73" s="133"/>
      <c r="G73" s="133"/>
      <c r="H73" s="133"/>
      <c r="I73" s="134"/>
      <c r="J73" s="134"/>
      <c r="K73" s="135"/>
      <c r="L73" s="135"/>
      <c r="M73" s="135"/>
      <c r="N73" s="135"/>
      <c r="O73" s="135"/>
    </row>
    <row r="74" spans="1:15" x14ac:dyDescent="0.3">
      <c r="A74" s="136" t="s">
        <v>0</v>
      </c>
      <c r="B74" s="137"/>
      <c r="C74" s="138"/>
      <c r="D74" s="2"/>
      <c r="E74" s="2"/>
      <c r="F74" s="2"/>
      <c r="G74" s="2"/>
      <c r="H74" s="2"/>
      <c r="I74" s="139" t="s">
        <v>1</v>
      </c>
      <c r="J74" s="139"/>
      <c r="K74" s="140" t="s">
        <v>2</v>
      </c>
      <c r="L74" s="140"/>
      <c r="M74" s="140"/>
      <c r="N74" s="140"/>
      <c r="O74" s="140"/>
    </row>
    <row r="75" spans="1:15" x14ac:dyDescent="0.3">
      <c r="A75" s="131"/>
      <c r="B75" s="131" t="s">
        <v>49</v>
      </c>
      <c r="C75" s="132" t="s">
        <v>48</v>
      </c>
      <c r="D75" s="132"/>
      <c r="E75" s="132"/>
      <c r="F75" s="133"/>
      <c r="G75" s="133"/>
      <c r="H75" s="133"/>
      <c r="I75" s="134"/>
      <c r="J75" s="134"/>
      <c r="K75" s="135"/>
      <c r="L75" s="135"/>
      <c r="M75" s="135"/>
      <c r="N75" s="135"/>
      <c r="O75" s="135"/>
    </row>
    <row r="76" spans="1:15" x14ac:dyDescent="0.3">
      <c r="A76" s="2"/>
      <c r="B76" s="137"/>
      <c r="C76" s="138"/>
      <c r="D76" s="2"/>
      <c r="E76" s="2"/>
      <c r="F76" s="2"/>
      <c r="G76" s="2"/>
      <c r="H76" s="2"/>
      <c r="I76" s="139" t="s">
        <v>1</v>
      </c>
      <c r="J76" s="139"/>
      <c r="K76" s="140" t="s">
        <v>2</v>
      </c>
      <c r="L76" s="140"/>
      <c r="M76" s="140"/>
      <c r="N76" s="140"/>
      <c r="O76" s="140"/>
    </row>
    <row r="77" spans="1:15" x14ac:dyDescent="0.3">
      <c r="A77" s="2"/>
      <c r="B77" s="2"/>
      <c r="C77" s="138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3">
      <c r="A78" s="2"/>
      <c r="B78" s="2"/>
      <c r="C78" s="138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3">
      <c r="A79" s="2"/>
      <c r="B79" s="2"/>
      <c r="C79" s="138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3">
      <c r="A80" s="2"/>
      <c r="B80" s="2"/>
      <c r="C80" s="138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</sheetData>
  <protectedRanges>
    <protectedRange sqref="L19:L25" name="Range20"/>
  </protectedRanges>
  <mergeCells count="10">
    <mergeCell ref="B2:J2"/>
    <mergeCell ref="B3:J3"/>
    <mergeCell ref="B4:J4"/>
    <mergeCell ref="N1:O1"/>
    <mergeCell ref="I76:J76"/>
    <mergeCell ref="C73:E73"/>
    <mergeCell ref="I73:J73"/>
    <mergeCell ref="I74:J74"/>
    <mergeCell ref="C75:E75"/>
    <mergeCell ref="I75:J75"/>
  </mergeCells>
  <pageMargins left="0.19685039370078741" right="0.27559055118110237" top="0.39370078740157483" bottom="0.23622047244094491" header="0.31496062992125984" footer="0.19685039370078741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Sirius</cp:lastModifiedBy>
  <cp:lastPrinted>2022-01-24T20:21:11Z</cp:lastPrinted>
  <dcterms:created xsi:type="dcterms:W3CDTF">2018-12-02T16:11:41Z</dcterms:created>
  <dcterms:modified xsi:type="dcterms:W3CDTF">2022-01-25T05:31:20Z</dcterms:modified>
</cp:coreProperties>
</file>