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3F13DB6-2F07-48D2-A608-08706A2EA83A}" xr6:coauthVersionLast="43" xr6:coauthVersionMax="43" xr10:uidLastSave="{00000000-0000-0000-0000-000000000000}"/>
  <bookViews>
    <workbookView xWindow="-120" yWindow="-120" windowWidth="20730" windowHeight="11160" firstSheet="11" activeTab="13" xr2:uid="{00000000-000D-0000-FFFF-FFFF00000000}"/>
  </bookViews>
  <sheets>
    <sheet name="Ազատանի մանկ -6 խումբ" sheetId="1" r:id="rId1"/>
    <sheet name="Կամոյի մանկ-1 խումբ" sheetId="2" r:id="rId2"/>
    <sheet name="Այգաբացի մանկ-1 խումբ" sheetId="3" r:id="rId3"/>
    <sheet name="Ջաջուռի մանկ-1 խումբ" sheetId="13" r:id="rId4"/>
    <sheet name="Շուշան մանկ-2 խումբ" sheetId="4" r:id="rId5"/>
    <sheet name="Արևիկի մանկ-2 խումբ" sheetId="5" r:id="rId6"/>
    <sheet name="Մայիսյանի մանկ-2խումբ" sheetId="6" r:id="rId7"/>
    <sheet name="Մարմաշենի մանկ-2 խումբ" sheetId="14" r:id="rId8"/>
    <sheet name="Քեթիի մանկ-2 խումբ" sheetId="7" r:id="rId9"/>
    <sheet name="Հայկավանի մանկ.-2 խումբ" sheetId="8" r:id="rId10"/>
    <sheet name="Ոսկեհասկի մանկ-2 խումբ" sheetId="9" r:id="rId11"/>
    <sheet name="Բասենի մանկ-3 խումբ" sheetId="11" r:id="rId12"/>
    <sheet name="Հեքիաթ մանկ-4 խումբ" sheetId="10" r:id="rId13"/>
    <sheet name="Լեոյի անվան մանկ-4 խումբ" sheetId="12" r:id="rId14"/>
    <sheet name="Արևիկի երժշտական" sheetId="22" r:id="rId15"/>
    <sheet name="Վահրամաբերդի երաժշտական" sheetId="15" r:id="rId16"/>
    <sheet name="Մարմաշենի արվեստի դպրոց" sheetId="18" r:id="rId17"/>
    <sheet name="Ֆերմատա Արվեստի դպրոց" sheetId="17" r:id="rId18"/>
    <sheet name="Ազատանի մարզամշակութային" sheetId="16" r:id="rId19"/>
    <sheet name="Համայնքային գրադարան" sheetId="21" r:id="rId20"/>
    <sheet name="Ախուրյանի կոմունալ սպասարկում" sheetId="24" r:id="rId21"/>
    <sheet name="Մարմաշենի տեխնիկաների սպասարկու" sheetId="25" r:id="rId22"/>
    <sheet name="Ախուրյանի մարզադպրոց" sheetId="26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26" l="1"/>
  <c r="G16" i="26"/>
  <c r="G15" i="26"/>
  <c r="G13" i="26"/>
  <c r="G10" i="26"/>
  <c r="G8" i="26"/>
  <c r="G6" i="26"/>
  <c r="G5" i="26"/>
  <c r="F31" i="25"/>
  <c r="D31" i="25"/>
  <c r="G17" i="26" l="1"/>
  <c r="F51" i="24"/>
  <c r="D51" i="24"/>
  <c r="C51" i="24"/>
  <c r="H50" i="24"/>
  <c r="G49" i="24"/>
  <c r="H49" i="24" s="1"/>
  <c r="H48" i="24"/>
  <c r="H47" i="24"/>
  <c r="H46" i="24"/>
  <c r="F46" i="24"/>
  <c r="D46" i="24"/>
  <c r="C46" i="24"/>
  <c r="H45" i="24"/>
  <c r="H44" i="24"/>
  <c r="H43" i="24"/>
  <c r="G42" i="24"/>
  <c r="H42" i="24" s="1"/>
  <c r="F42" i="24"/>
  <c r="D42" i="24"/>
  <c r="C42" i="24"/>
  <c r="H41" i="24"/>
  <c r="H40" i="24"/>
  <c r="H39" i="24"/>
  <c r="F37" i="24"/>
  <c r="D37" i="24"/>
  <c r="C37" i="24"/>
  <c r="G36" i="24"/>
  <c r="H36" i="24" s="1"/>
  <c r="H33" i="24"/>
  <c r="G32" i="24"/>
  <c r="H32" i="24" s="1"/>
  <c r="H31" i="24"/>
  <c r="G31" i="24"/>
  <c r="G30" i="24"/>
  <c r="H30" i="24" s="1"/>
  <c r="H29" i="24"/>
  <c r="D27" i="24"/>
  <c r="C27" i="24"/>
  <c r="H26" i="24"/>
  <c r="G26" i="24"/>
  <c r="H25" i="24"/>
  <c r="G24" i="24"/>
  <c r="H24" i="24" s="1"/>
  <c r="G23" i="24"/>
  <c r="H23" i="24" s="1"/>
  <c r="G22" i="24"/>
  <c r="H22" i="24" s="1"/>
  <c r="D20" i="24"/>
  <c r="D52" i="24" s="1"/>
  <c r="C20" i="24"/>
  <c r="G19" i="24"/>
  <c r="H19" i="24" s="1"/>
  <c r="G18" i="24"/>
  <c r="H18" i="24" s="1"/>
  <c r="G17" i="24"/>
  <c r="H17" i="24" s="1"/>
  <c r="G16" i="24"/>
  <c r="H16" i="24" s="1"/>
  <c r="H15" i="24"/>
  <c r="G14" i="24"/>
  <c r="H14" i="24" s="1"/>
  <c r="H13" i="24"/>
  <c r="G13" i="24"/>
  <c r="G12" i="24"/>
  <c r="H12" i="24" s="1"/>
  <c r="G11" i="24"/>
  <c r="H11" i="24" s="1"/>
  <c r="G10" i="24"/>
  <c r="G10" i="18"/>
  <c r="G9" i="18"/>
  <c r="G8" i="18"/>
  <c r="G7" i="18"/>
  <c r="G6" i="15"/>
  <c r="G5" i="15"/>
  <c r="F7" i="15"/>
  <c r="F9" i="15" s="1"/>
  <c r="G11" i="18" l="1"/>
  <c r="G20" i="24"/>
  <c r="H20" i="24" s="1"/>
  <c r="C52" i="24"/>
  <c r="G34" i="24"/>
  <c r="H34" i="24" s="1"/>
  <c r="G37" i="24"/>
  <c r="H37" i="24" s="1"/>
  <c r="H27" i="24"/>
  <c r="G27" i="24"/>
  <c r="G51" i="24"/>
  <c r="H51" i="24" s="1"/>
  <c r="H10" i="24"/>
  <c r="G10" i="22"/>
  <c r="G7" i="15"/>
  <c r="G8" i="15"/>
  <c r="G9" i="15" l="1"/>
  <c r="G52" i="24"/>
  <c r="H52" i="24" s="1"/>
  <c r="C17" i="14"/>
  <c r="F16" i="14"/>
  <c r="G16" i="14" s="1"/>
  <c r="F15" i="14"/>
  <c r="G15" i="14" s="1"/>
  <c r="F14" i="14"/>
  <c r="G14" i="14" s="1"/>
  <c r="F13" i="14"/>
  <c r="G13" i="14" s="1"/>
  <c r="F12" i="14"/>
  <c r="G12" i="14" s="1"/>
  <c r="F11" i="14"/>
  <c r="G11" i="14" s="1"/>
  <c r="F10" i="14"/>
  <c r="G10" i="14" s="1"/>
  <c r="F9" i="14"/>
  <c r="G9" i="14" s="1"/>
  <c r="F8" i="14"/>
  <c r="G8" i="14" s="1"/>
  <c r="F7" i="14"/>
  <c r="G7" i="14" s="1"/>
  <c r="F6" i="14"/>
  <c r="G6" i="14" s="1"/>
  <c r="F5" i="14"/>
  <c r="G5" i="14" s="1"/>
  <c r="G17" i="14" s="1"/>
  <c r="F9" i="11"/>
  <c r="G9" i="11" s="1"/>
  <c r="F8" i="11"/>
  <c r="G8" i="11" s="1"/>
  <c r="F10" i="2"/>
  <c r="G10" i="2" s="1"/>
  <c r="F7" i="2"/>
  <c r="G7" i="2" s="1"/>
  <c r="F17" i="14" l="1"/>
  <c r="F5" i="10"/>
  <c r="G5" i="10" s="1"/>
  <c r="C19" i="13"/>
  <c r="F18" i="13"/>
  <c r="G18" i="13" s="1"/>
  <c r="G17" i="13"/>
  <c r="F17" i="13"/>
  <c r="F16" i="13"/>
  <c r="G16" i="13" s="1"/>
  <c r="F15" i="13"/>
  <c r="G15" i="13" s="1"/>
  <c r="F14" i="13"/>
  <c r="G14" i="13" s="1"/>
  <c r="F13" i="13"/>
  <c r="G13" i="13" s="1"/>
  <c r="F12" i="13"/>
  <c r="G12" i="13" s="1"/>
  <c r="F11" i="13"/>
  <c r="G11" i="13" s="1"/>
  <c r="F10" i="13"/>
  <c r="G10" i="13" s="1"/>
  <c r="G9" i="13"/>
  <c r="F9" i="13"/>
  <c r="F8" i="13"/>
  <c r="G8" i="13" s="1"/>
  <c r="F7" i="13"/>
  <c r="G7" i="13" s="1"/>
  <c r="C20" i="3"/>
  <c r="F19" i="3"/>
  <c r="G19" i="3" s="1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F12" i="3"/>
  <c r="G12" i="3" s="1"/>
  <c r="F11" i="3"/>
  <c r="G11" i="3" s="1"/>
  <c r="F10" i="3"/>
  <c r="G10" i="3" s="1"/>
  <c r="F9" i="3"/>
  <c r="G9" i="3" s="1"/>
  <c r="F8" i="3"/>
  <c r="F20" i="3" s="1"/>
  <c r="G19" i="13" l="1"/>
  <c r="G8" i="3"/>
  <c r="G20" i="3" s="1"/>
  <c r="F19" i="13"/>
  <c r="C17" i="12"/>
  <c r="F16" i="12"/>
  <c r="G16" i="12" s="1"/>
  <c r="F15" i="12"/>
  <c r="G15" i="12" s="1"/>
  <c r="F14" i="12"/>
  <c r="G14" i="12" s="1"/>
  <c r="F13" i="12"/>
  <c r="G13" i="12" s="1"/>
  <c r="F12" i="12"/>
  <c r="G12" i="12" s="1"/>
  <c r="F11" i="12"/>
  <c r="G11" i="12" s="1"/>
  <c r="F10" i="12"/>
  <c r="G10" i="12" s="1"/>
  <c r="F9" i="12"/>
  <c r="G9" i="12" s="1"/>
  <c r="F8" i="12"/>
  <c r="G8" i="12" s="1"/>
  <c r="F7" i="12"/>
  <c r="G7" i="12" s="1"/>
  <c r="F6" i="12"/>
  <c r="G6" i="12" s="1"/>
  <c r="F5" i="12"/>
  <c r="C18" i="9"/>
  <c r="F17" i="9"/>
  <c r="G17" i="9" s="1"/>
  <c r="F16" i="9"/>
  <c r="G16" i="9" s="1"/>
  <c r="F15" i="9"/>
  <c r="G15" i="9" s="1"/>
  <c r="F14" i="9"/>
  <c r="G14" i="9" s="1"/>
  <c r="F13" i="9"/>
  <c r="G13" i="9" s="1"/>
  <c r="F12" i="9"/>
  <c r="G12" i="9" s="1"/>
  <c r="F11" i="9"/>
  <c r="G11" i="9" s="1"/>
  <c r="F10" i="9"/>
  <c r="G10" i="9" s="1"/>
  <c r="F9" i="9"/>
  <c r="G9" i="9" s="1"/>
  <c r="F8" i="9"/>
  <c r="G8" i="9" s="1"/>
  <c r="F7" i="9"/>
  <c r="G7" i="9" s="1"/>
  <c r="F6" i="9"/>
  <c r="G6" i="9" s="1"/>
  <c r="C18" i="8"/>
  <c r="F17" i="8"/>
  <c r="G17" i="8" s="1"/>
  <c r="F16" i="8"/>
  <c r="G16" i="8" s="1"/>
  <c r="F15" i="8"/>
  <c r="G15" i="8" s="1"/>
  <c r="F14" i="8"/>
  <c r="G14" i="8" s="1"/>
  <c r="F13" i="8"/>
  <c r="G13" i="8" s="1"/>
  <c r="F12" i="8"/>
  <c r="G12" i="8" s="1"/>
  <c r="F11" i="8"/>
  <c r="G11" i="8" s="1"/>
  <c r="F10" i="8"/>
  <c r="G10" i="8" s="1"/>
  <c r="F9" i="8"/>
  <c r="G9" i="8" s="1"/>
  <c r="F8" i="8"/>
  <c r="G8" i="8" s="1"/>
  <c r="F7" i="8"/>
  <c r="G7" i="8" s="1"/>
  <c r="F6" i="8"/>
  <c r="G6" i="8" s="1"/>
  <c r="C18" i="7"/>
  <c r="F17" i="7"/>
  <c r="G17" i="7" s="1"/>
  <c r="F16" i="7"/>
  <c r="G16" i="7" s="1"/>
  <c r="F15" i="7"/>
  <c r="G15" i="7" s="1"/>
  <c r="F14" i="7"/>
  <c r="G14" i="7" s="1"/>
  <c r="F13" i="7"/>
  <c r="G13" i="7" s="1"/>
  <c r="F12" i="7"/>
  <c r="G12" i="7" s="1"/>
  <c r="F11" i="7"/>
  <c r="G11" i="7" s="1"/>
  <c r="F10" i="7"/>
  <c r="G10" i="7" s="1"/>
  <c r="F9" i="7"/>
  <c r="G9" i="7" s="1"/>
  <c r="F8" i="7"/>
  <c r="G8" i="7" s="1"/>
  <c r="F7" i="7"/>
  <c r="G7" i="7" s="1"/>
  <c r="F6" i="7"/>
  <c r="G6" i="7" s="1"/>
  <c r="F10" i="6"/>
  <c r="G10" i="6" s="1"/>
  <c r="C18" i="6"/>
  <c r="F17" i="6"/>
  <c r="G17" i="6" s="1"/>
  <c r="F16" i="6"/>
  <c r="G16" i="6" s="1"/>
  <c r="F15" i="6"/>
  <c r="G15" i="6" s="1"/>
  <c r="F14" i="6"/>
  <c r="G14" i="6" s="1"/>
  <c r="F13" i="6"/>
  <c r="G13" i="6" s="1"/>
  <c r="F12" i="6"/>
  <c r="G12" i="6" s="1"/>
  <c r="F11" i="6"/>
  <c r="G11" i="6" s="1"/>
  <c r="F9" i="6"/>
  <c r="G9" i="6" s="1"/>
  <c r="F8" i="6"/>
  <c r="G8" i="6" s="1"/>
  <c r="F7" i="6"/>
  <c r="G7" i="6" s="1"/>
  <c r="F6" i="6"/>
  <c r="C18" i="5"/>
  <c r="F17" i="5"/>
  <c r="G17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F9" i="5"/>
  <c r="G9" i="5" s="1"/>
  <c r="F8" i="5"/>
  <c r="G8" i="5" s="1"/>
  <c r="F7" i="5"/>
  <c r="G7" i="5" s="1"/>
  <c r="F6" i="5"/>
  <c r="F18" i="6" l="1"/>
  <c r="G18" i="9"/>
  <c r="G6" i="6"/>
  <c r="G18" i="6" s="1"/>
  <c r="F18" i="5"/>
  <c r="G6" i="5"/>
  <c r="G18" i="5" s="1"/>
  <c r="F18" i="7"/>
  <c r="F17" i="12"/>
  <c r="G5" i="12"/>
  <c r="G18" i="7"/>
  <c r="G17" i="12"/>
  <c r="F18" i="9"/>
  <c r="G18" i="8"/>
  <c r="F18" i="8"/>
  <c r="C17" i="10"/>
  <c r="F16" i="10"/>
  <c r="G16" i="10" s="1"/>
  <c r="F15" i="10"/>
  <c r="G15" i="10" s="1"/>
  <c r="F14" i="10"/>
  <c r="G14" i="10" s="1"/>
  <c r="F13" i="10"/>
  <c r="G13" i="10" s="1"/>
  <c r="F12" i="10"/>
  <c r="G12" i="10" s="1"/>
  <c r="F11" i="10"/>
  <c r="G11" i="10" s="1"/>
  <c r="F10" i="10"/>
  <c r="G10" i="10" s="1"/>
  <c r="F9" i="10"/>
  <c r="G9" i="10" s="1"/>
  <c r="F8" i="10"/>
  <c r="G8" i="10" s="1"/>
  <c r="F7" i="10"/>
  <c r="G7" i="10" s="1"/>
  <c r="F6" i="10"/>
  <c r="G6" i="10" s="1"/>
  <c r="C19" i="11"/>
  <c r="F18" i="11"/>
  <c r="G18" i="11" s="1"/>
  <c r="F17" i="11"/>
  <c r="G17" i="11" s="1"/>
  <c r="F16" i="11"/>
  <c r="G16" i="11" s="1"/>
  <c r="F15" i="11"/>
  <c r="G15" i="11" s="1"/>
  <c r="F14" i="11"/>
  <c r="G14" i="11" s="1"/>
  <c r="F13" i="11"/>
  <c r="G13" i="11" s="1"/>
  <c r="F12" i="11"/>
  <c r="G12" i="11" s="1"/>
  <c r="F11" i="11"/>
  <c r="G11" i="11" s="1"/>
  <c r="F10" i="11"/>
  <c r="G10" i="11" s="1"/>
  <c r="F7" i="11"/>
  <c r="G7" i="11" s="1"/>
  <c r="C17" i="4"/>
  <c r="F16" i="4"/>
  <c r="G16" i="4" s="1"/>
  <c r="F15" i="4"/>
  <c r="G15" i="4" s="1"/>
  <c r="F14" i="4"/>
  <c r="G14" i="4" s="1"/>
  <c r="F13" i="4"/>
  <c r="G13" i="4" s="1"/>
  <c r="F12" i="4"/>
  <c r="G12" i="4" s="1"/>
  <c r="F11" i="4"/>
  <c r="G11" i="4" s="1"/>
  <c r="F10" i="4"/>
  <c r="G10" i="4" s="1"/>
  <c r="F9" i="4"/>
  <c r="G9" i="4" s="1"/>
  <c r="F8" i="4"/>
  <c r="G8" i="4" s="1"/>
  <c r="F7" i="4"/>
  <c r="F6" i="4"/>
  <c r="G6" i="4" s="1"/>
  <c r="F5" i="4"/>
  <c r="G5" i="4" s="1"/>
  <c r="C18" i="2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F9" i="2"/>
  <c r="G9" i="2" s="1"/>
  <c r="F8" i="2"/>
  <c r="G8" i="2" s="1"/>
  <c r="F6" i="2"/>
  <c r="G6" i="2" s="1"/>
  <c r="C21" i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G7" i="4" l="1"/>
  <c r="G17" i="4" s="1"/>
  <c r="G17" i="10"/>
  <c r="F17" i="10"/>
  <c r="G19" i="11"/>
  <c r="F19" i="11"/>
  <c r="F17" i="4"/>
  <c r="G18" i="2"/>
  <c r="F18" i="2"/>
  <c r="F21" i="1"/>
  <c r="G21" i="1"/>
</calcChain>
</file>

<file path=xl/sharedStrings.xml><?xml version="1.0" encoding="utf-8"?>
<sst xmlns="http://schemas.openxmlformats.org/spreadsheetml/2006/main" count="586" uniqueCount="206">
  <si>
    <t>Հ/հ</t>
  </si>
  <si>
    <t>Պաշտոնի անվանումը</t>
  </si>
  <si>
    <t>Սահման ված դրույքը</t>
  </si>
  <si>
    <t>Հաստիքային միավոր</t>
  </si>
  <si>
    <t>Հաստիքային միավորի  դրույքաչափը /դրամ/</t>
  </si>
  <si>
    <t>Ամսական աշխատավարձի ֆոնդը  /դրամ/</t>
  </si>
  <si>
    <t>Տարեկան աշխատավարձի ֆոնդը</t>
  </si>
  <si>
    <t>Տնօրեն</t>
  </si>
  <si>
    <t>Մեթոդիստ, ուս.գծով տնօրենի տեղակալ</t>
  </si>
  <si>
    <t>Բուժքույր</t>
  </si>
  <si>
    <t>Հաշվապահ</t>
  </si>
  <si>
    <t>Գործավար</t>
  </si>
  <si>
    <t>Դաստիարակ</t>
  </si>
  <si>
    <t>Դաստիարակի օգնական</t>
  </si>
  <si>
    <t>Խոհարար</t>
  </si>
  <si>
    <t>Խոհարարի օգնական</t>
  </si>
  <si>
    <t>Տնտեսվար</t>
  </si>
  <si>
    <t>Երաժշտության ղեկավար</t>
  </si>
  <si>
    <t>Ֆիզկուլտուրայի հրահանգիչ</t>
  </si>
  <si>
    <t>Հավաքարար</t>
  </si>
  <si>
    <t>ԸՆԴԱՄԵՆԸ</t>
  </si>
  <si>
    <t>Տնտեսվար/պահեստապետ</t>
  </si>
  <si>
    <t>Դռնապան</t>
  </si>
  <si>
    <t>ՀԱՅԱՍՏԱՆԻ ՀԱՆՐԱՊԵՏՈՒԹՅԱՆ ՇԻՐԱԿԻ ՄԱՐԶԻ                                       ԱԽՈՒՐՅԱՆ ՀԱՄԱՅՆՔԻ ՂԵԿԱՎԱՐ՝                      Ա․ԻԳԻԹՅԱՆ</t>
  </si>
  <si>
    <t>դռնապան</t>
  </si>
  <si>
    <t>Դռնապահ</t>
  </si>
  <si>
    <t>Օժանդակ բանվոր</t>
  </si>
  <si>
    <t>Հ/Հ</t>
  </si>
  <si>
    <t>Պաշտոնի անվանում</t>
  </si>
  <si>
    <t>Հաստիքի քանակը</t>
  </si>
  <si>
    <t>Հաստիքային միավորի դրույքաչափը ՀՀ դրամ</t>
  </si>
  <si>
    <t>Սահմանված դրույքաչափը հաստիքի քանակի նկասմամբ</t>
  </si>
  <si>
    <t>Ընդամենը</t>
  </si>
  <si>
    <t>0,75</t>
  </si>
  <si>
    <t>Մանկավարժ</t>
  </si>
  <si>
    <t>0,25</t>
  </si>
  <si>
    <t>ընդամենը</t>
  </si>
  <si>
    <t>8,5</t>
  </si>
  <si>
    <t>Ամսական աշխատավարձի ֆոնդը</t>
  </si>
  <si>
    <t>Տարեկան աշխատավարձի ֆոնդ</t>
  </si>
  <si>
    <t>Հաստիքի քանակ</t>
  </si>
  <si>
    <t>Հաստիքային միավորի դրույքաչափը /ՀՀ դրամ/</t>
  </si>
  <si>
    <t xml:space="preserve">Սահմանված դրույքաչափը /հաստիքի քանակի նկատմամբ/               </t>
  </si>
  <si>
    <t>Փոխտնօրեն ուսումնական գծով</t>
  </si>
  <si>
    <t>Փոխտնօրեն կազմակերպչ. գծով</t>
  </si>
  <si>
    <t>Գրադարանավար</t>
  </si>
  <si>
    <t>2</t>
  </si>
  <si>
    <t>105000</t>
  </si>
  <si>
    <t>Մանկավարժներ</t>
  </si>
  <si>
    <t>0,5</t>
  </si>
  <si>
    <t>11,25</t>
  </si>
  <si>
    <t>ամսական աշխատանքային ֆոնդ</t>
  </si>
  <si>
    <t>Մեթոդիստ</t>
  </si>
  <si>
    <t xml:space="preserve"> Ախուրյան</t>
  </si>
  <si>
    <t xml:space="preserve">  Արևիկ</t>
  </si>
  <si>
    <t>Այգաբաց</t>
  </si>
  <si>
    <t>Բայանդուր</t>
  </si>
  <si>
    <t>Բենիամին</t>
  </si>
  <si>
    <t>Երազգավորս</t>
  </si>
  <si>
    <t>Կապս</t>
  </si>
  <si>
    <t>Հայկավան</t>
  </si>
  <si>
    <t>Ղարիբջանյան</t>
  </si>
  <si>
    <t>Մարմաշեն</t>
  </si>
  <si>
    <t>Վահրամաբերդ</t>
  </si>
  <si>
    <t>Ոսկեհասկ</t>
  </si>
  <si>
    <t>Ակումբավար Արևիկ, Այգաբաց,Հովիտ, Բասեն, Կառնուտ</t>
  </si>
  <si>
    <t>Ակումբավար</t>
  </si>
  <si>
    <t>Առափի</t>
  </si>
  <si>
    <t>Լեռնուտ</t>
  </si>
  <si>
    <t>Մայիսյան</t>
  </si>
  <si>
    <t>Վահրամաբեր</t>
  </si>
  <si>
    <t xml:space="preserve">Համակարգչային </t>
  </si>
  <si>
    <t>օպերատոր</t>
  </si>
  <si>
    <t>հավաքարար</t>
  </si>
  <si>
    <t>Ախուրյանի գրադարան</t>
  </si>
  <si>
    <t>պահակ</t>
  </si>
  <si>
    <t>ՀԱՅԱՍՏԱՆԻ ՀԱՆՐԱՊԵՏՈՒԹՅԱՆ ՇԻՐԱԿԻ ՄԱՐԶԻ ԱԽՈՒՐՅԱՆ ՀԱՄԱՅՆՔԻ &lt;&lt;ԱԽՈՒՐՅԱՆԻ ՀԱՄԱՅՆՔԱՅԻՆ ԳՐԱԴԱՐԱՆ&gt;&gt; ՀՈԱԿ-Ի 2023 ԹՎԱԿԱՆԻ ԱՇԽԱՏԱԿԻՑՆԵՐԻ ՔԱՆԱԿԸ, ՀԱՍՏԻՔԱՑՈՒՑԱԿԸ ԵՎ ՊԱՇՏՈՆԱՅԻՆ ԴՐՈՒՅՔԱՉԱՓԸ</t>
  </si>
  <si>
    <t>Սահմանված դրույքաչափը հաստիքի քանակի նկատմամբ</t>
  </si>
  <si>
    <t>7,46</t>
  </si>
  <si>
    <t>ամսական աշխ. Ֆոնդ</t>
  </si>
  <si>
    <t>տարեկան աշխ. Ֆոնդ</t>
  </si>
  <si>
    <t>տարեկան աշխատ. ֆոնդ</t>
  </si>
  <si>
    <t>Հասիքային միավորի դրույքաչափըՀՀ դրամ</t>
  </si>
  <si>
    <t>Սահմանված դրույքաչափը  /հաստիքի քանակի նկատմամբ/</t>
  </si>
  <si>
    <t>Հաստիքային միավորը</t>
  </si>
  <si>
    <t>Պաշտոնային դրույքաչափը /դրամ/</t>
  </si>
  <si>
    <t>Ամսական աշխատանքային ֆոդը</t>
  </si>
  <si>
    <t>Տարեկան աշխատանքային ֆոնդը</t>
  </si>
  <si>
    <t xml:space="preserve"> Կամո, Ջրառատ</t>
  </si>
  <si>
    <t>52500</t>
  </si>
  <si>
    <t>1</t>
  </si>
  <si>
    <t>210000</t>
  </si>
  <si>
    <t>ՀԱստիքների քանակը</t>
  </si>
  <si>
    <t>Սահմանված հաստիքային միավորի պաշտոնային դրույքաչափը</t>
  </si>
  <si>
    <t>Ընդամենը ամսեկան աշխատավարձի ֆոնդը</t>
  </si>
  <si>
    <t>Տարեկան աշխատավարձի     ֆոնդը</t>
  </si>
  <si>
    <t xml:space="preserve">Վարչական </t>
  </si>
  <si>
    <t>Ինժեներ -շինարար</t>
  </si>
  <si>
    <t>Մեխանիկ</t>
  </si>
  <si>
    <t>Հաշվապահ-գործավար</t>
  </si>
  <si>
    <t xml:space="preserve">Համակարգչային բազայի օպերատոր </t>
  </si>
  <si>
    <t>Հսկիչ (աղբի վճար  գանձող)</t>
  </si>
  <si>
    <t>Հսկիչ (բնակ վարձ գանձող)</t>
  </si>
  <si>
    <t>Ընդամենը վարչական</t>
  </si>
  <si>
    <t>Փողոցների սանիտարական մաքրում</t>
  </si>
  <si>
    <t>Բրիգադիր</t>
  </si>
  <si>
    <t>Փողոց մաքրող բանվոր  /սեզոնային/  2</t>
  </si>
  <si>
    <t>Փողոց մաքրող բանվոր հիմնական</t>
  </si>
  <si>
    <t>Մեխանիզատոր JCB</t>
  </si>
  <si>
    <t>Ջրցան մեքենայի վարորդ</t>
  </si>
  <si>
    <t>Ընդամենը փողոցների սան.մաքրում</t>
  </si>
  <si>
    <t xml:space="preserve">Աղբահանություն </t>
  </si>
  <si>
    <t>Աղբատար ԿԱՄԱԶ  մեքենայի վարորդ</t>
  </si>
  <si>
    <t>Աղբատար մեքենայի վարորդ</t>
  </si>
  <si>
    <t>Աղբատար մեքենայի բանվոր</t>
  </si>
  <si>
    <t>Տեխնիկ-փականագործ</t>
  </si>
  <si>
    <t>Սանտեխնիկ</t>
  </si>
  <si>
    <t>Ընդամենը աղբահանություն</t>
  </si>
  <si>
    <t>Բնակարանային շինարարություն և կոմունալ ծառայություններ (այլ դասերին չպատկանող)</t>
  </si>
  <si>
    <t>Բանվոր</t>
  </si>
  <si>
    <t>Ընդամենը բնակ շինարարություն</t>
  </si>
  <si>
    <t>ճանապարհային տնտեսություն</t>
  </si>
  <si>
    <t>Ավտոգրեյդերի վարորդ</t>
  </si>
  <si>
    <t>Կամազ ինքնաթափի վարորդ</t>
  </si>
  <si>
    <t>Ավտոբուսի վարորդ</t>
  </si>
  <si>
    <t>Ընդամենը ճանապարհային տնտեսություն</t>
  </si>
  <si>
    <t>Փողոցների լուսավորում</t>
  </si>
  <si>
    <t>Էլեկտրիկ</t>
  </si>
  <si>
    <t>Ավտովերելակի վարորդ</t>
  </si>
  <si>
    <t>Ընդամենը  փողոցների լուսավորում</t>
  </si>
  <si>
    <t>Ջրամատակարարում</t>
  </si>
  <si>
    <t>ՕԿՋ-ի աշխատողներ</t>
  </si>
  <si>
    <t>Մեխանիզատոր  CAT</t>
  </si>
  <si>
    <t>Ընդամենը ջրամատակարարում</t>
  </si>
  <si>
    <t>Ընդամենը կոմունալ</t>
  </si>
  <si>
    <r>
      <t xml:space="preserve">ՀԱՅԱՍՏԱՆԻ ՀԱՆՐԱՊԵՏՈՒԹՅԱՆ ՇԻՐԱԿԻ ՄԱՐԶԻ                                                                                                                                             &lt;&lt;ՄԱՐՄԱՇԵՆ ՀԱՄԱՅՆՔԻ  ՏԵԽՆԻԿԱՆԵՐԻ ՍՊԱՍԱՐԿՄԱՆ ԿԵՆՏՐՈՆ&gt;&gt;                                                                                                            ՀԱՄԱՅՆՔԱՅԻՆ ՈՉ ԱՌԵՎՏՐԱՅԻՆ ԿԱԶՄԱԿԵՐՊՈՒԹՅԱՆ                                                                                                                            ԱՇԽԱՏԱԿԻՑՆԵՐԻ 2023 </t>
    </r>
    <r>
      <rPr>
        <b/>
        <sz val="12"/>
        <color rgb="FF000000"/>
        <rFont val="GHEA Grapalat"/>
        <family val="3"/>
      </rPr>
      <t xml:space="preserve">ԹՎԱԿԱՆԻ ՔԱՆԱԿԸ,                                                                                                                                                  </t>
    </r>
    <r>
      <rPr>
        <b/>
        <sz val="12"/>
        <color theme="1"/>
        <rFont val="GHEA Grapalat"/>
        <family val="3"/>
      </rPr>
      <t>ՀԱՍՏԻՔԱՑՈՒՑԱԿԸ ԵՎ ՊԱՇՏՈՆԱՅԻՆ ԴՐՈՒՅՔԱՉԱՓԵՐԸ</t>
    </r>
  </si>
  <si>
    <t>Աշխատակիցների թվաքանակը՝ 19:</t>
  </si>
  <si>
    <t>Հաստիքի անվանումը</t>
  </si>
  <si>
    <t>Հաստիքի</t>
  </si>
  <si>
    <t>քանակը</t>
  </si>
  <si>
    <t>ինժեներ</t>
  </si>
  <si>
    <t>Էլեկտրիկ-տնտեսվար</t>
  </si>
  <si>
    <t>Վարորդ /ավտոգրեյդեր ԳՍ-10.07/</t>
  </si>
  <si>
    <t>Վարորդ /Ինքնաթափ-բեռնատար-MAZ-555102-220/</t>
  </si>
  <si>
    <t>Վարորդ /Էքսկավատոր-բեռնիչ GEHL BL 818S MANITOU GROUP/</t>
  </si>
  <si>
    <t>Վարորդ /Գլդոն АМКОДОР 6712В/</t>
  </si>
  <si>
    <t>Վարորդ /Էքսկավատոր-բեռնիչ CASE 570 ST/</t>
  </si>
  <si>
    <t>Վարորդ /ԿԱՄԱԶ/</t>
  </si>
  <si>
    <t>Վարորդ /տրակտոր TH (954)-1304/</t>
  </si>
  <si>
    <t>Վարորդ /տրակտոր TH 1804/</t>
  </si>
  <si>
    <t>Ջրագծերը սպասարկող վարպետ</t>
  </si>
  <si>
    <r>
      <t>0</t>
    </r>
    <r>
      <rPr>
        <sz val="12"/>
        <color theme="1"/>
        <rFont val="MS Mincho"/>
        <family val="3"/>
      </rPr>
      <t>․</t>
    </r>
    <r>
      <rPr>
        <sz val="12"/>
        <color theme="1"/>
        <rFont val="GHEA Grapalat"/>
        <family val="3"/>
      </rPr>
      <t>5</t>
    </r>
  </si>
  <si>
    <t>Հաստիքների քանակը</t>
  </si>
  <si>
    <t>հաստիքային միավոր</t>
  </si>
  <si>
    <t>Սահմանված դրույքը</t>
  </si>
  <si>
    <t>Սահմանված դրույքաչափըը / ՀՀ դրամ/</t>
  </si>
  <si>
    <t>Փոխտնօրեն</t>
  </si>
  <si>
    <t>Մարզիչ մանկավարժ</t>
  </si>
  <si>
    <t>Պահակ</t>
  </si>
  <si>
    <t xml:space="preserve">ՀԱՅԱՍՏԱՆՒ ՀԱՆՐԱՊԵՏՈՒԹՅԱՆ ՇԻՐԱԿԻ ՄԱՐԶԻ ԱԽՈՒՐՅԱՆ ՀԱՄԱՅՆՔԻ  ,, ԱԶԱՏԱՆԻ ԱՐՓԻ  ՄԱՆԿԱՊԱՐՏԵԶ,, ՀԱՄԱՅՆՔԱՅԻՆ ՈՉ ԱՌԵՎՏՐԱՅԻՆ  ԿԱԶՄԱԿԵՐՊՈՒԹՅԱՆ  2023 ԹՎԱԿԱՆԻ  ԱՇԽԱՏԱԿԻՑՆԵՐԻ ՔԱՆԱԿԸ, ՀԱՍՏԻՔԱՑՈՒՑԱԿ ԵՎ ՊԱՇՏՈՆԱՅԻՆ ԴՐՈՒՅՔԱՉԱՓԵՐԸ </t>
  </si>
  <si>
    <t xml:space="preserve">ՀԱՅԱՍՏԱՆՒ ՀԱՆՐԱՊԵՏՈՒԹՅԱՆ ՇԻՐԱԿԻ ՄԱՐԶԻ ԱԽՈՒՐՅԱՆԻ «ԿԱՄՈՅԻ ՄԱՆԿԱՊԱՐՏԵԶ,, ՀԱՄԱՅՆՔԱՅԻՆ ՈՉ ԱՌԵՎՏՐԱՅԻՆ  ԿԱԶՄԱԿԵՐՊՈՒԹՅԱՆ   2023 ԹՎԱԿԱՆԻ  ԱՇԽԱՏԱԿԻՑՆԵՐԻ ՔԱՆԱԿԸ, ՀԱՍՏԻՔԱՑՈՒՑԱԿ ԵՎ ՊԱՇՏՈՆԱՅԻՆ ԴՐՈՒՅՔԱՉԱՓԵՐԸ </t>
  </si>
  <si>
    <t xml:space="preserve">ՀԱՅԱՍՏԱՆՒ ՀԱՆՐԱՊԵՏՈՒԹՅԱՆ ՇԻՐԱԿԻ ՄԱՐԶԻ ԱԽՈՒՐՅԱՆԻ «ԱՅԳԱԲԱՑ ՄԱՆԿԱՊԱՐՏԵԶ,,ՀԱՄԱՅՆՔԱՅԻՆ ՈՉ ԱՌԵՎՏՐԱՅԻՆ  ԿԱԶՄԱԿԵՐՊՈՒԹՅԱՆ   2023 ԹՎԱԿԱՆԻ  ԱՇԽԱՏԱԿԻՑՆԵՐԻ ՔԱՆԱԿԸ, ՀԱՍՏԻՔԱՑՈՒՑԱԿ ԵՎ ՊԱՇՏՈՆԱՅԻՆ ԴՐՈՒՅՔԱՉԱՓԵՐԸ </t>
  </si>
  <si>
    <t xml:space="preserve">ՀԱՅԱՍՏԱՆՒ ՀԱՆՐԱՊԵՏՈՒԹՅԱՆ ՇԻՐԱԿԻ ՄԱՐԶԻ ԱԽՈՒՐՅԱՆ ՀԱՄԱՅՆՔԻ «ՋԱՋՈՒՌԻ ՄԱՆԿԱՊԱՐՏԵԶ,, ՀԱՄԱՅՆՔԱՅԻՆ ՈՉ ԱՌԵՎՏՐԱՅԻՆ  ԿԱԶՄԱԿԵՐՊՈՒԹՅԱՆ   2023 ԹՎԱԿԱՆԻ  ԱՇԽԱՏԱԿԻՑՆԵՐԻ ՔԱՆԱԿԸ, ՀԱՍՏԻՔԱՑՈՒՑԱԿ ԵՎ ՊԱՇՏՈՆԱՅԻՆ ԴՐՈՒՅՔԱՉԱՓԵՐԸ </t>
  </si>
  <si>
    <t xml:space="preserve">ՀԱՅԱՍՏԱՆՒ ՀԱՆՐԱՊԵՏՈՒԹՅԱՆ ՇԻՐԱԿԻ ՄԱՐԶԻ ԱԽՈՒՐՅԱՆԻ «ՇՈՒՇԱՆ ՄԱՆԿԱՊԱՐՏԵԶ,, ՀԱՄԱՅՆՔԱՅԻՆ ՈՉ ԱՌԵՎՏՐԱՅԻՆ  ԿԱԶՄԱԿԵՐՊՈՒԹՅԱՆ    2023 ԹՎԱԿԱՆԻ  ԱՇԽԱՏԱԿԻՑՆԵՐԻ ՔԱՆԱԿԸ, ՀԱՍՏԻՔԱՑՈՒՑԱԿ ԵՎ ՊԱՇՏՈՆԱՅԻՆ ԴՐՈՒՅՔԱՉԱՓԵՐԸ </t>
  </si>
  <si>
    <t xml:space="preserve">ՀԱՅԱՍՏԱՆՒ ՀԱՆՐԱՊԵՏՈՒԹՅԱՆ ՇԻՐԱԿԻ ՄԱՐԶԻ  ԱԽՈՒՐՅԱՆ ՀԱՄԱՅՆՔԻ  «ՄԱՅԻՍՅԱՆԻ ՄԱՆԿԱՊԱՐՏԵԶ,, ՀԱՄԱՅՆՔԱՅԻՆ ՈՉ ԱՌԵՎՏՐԱՅԻՆ  ԿԱԶՄԱԿԵՐՊՈՒԹՅԱՆ    2023 ԹՎԱԿԱՆԻ  ԱՇԽԱՏԱԿԻՑՆԵՐԻ ՔԱՆԱԿԸ, ՀԱՍՏԻՔԱՑՈՒՑԱԿ ԵՎ ՊԱՇՏՈՆԱՅԻՆ ԴՐՈՒՅՔԱՉԱՓԵՐԸ </t>
  </si>
  <si>
    <t xml:space="preserve">ՀԱՅԱՍՏԱՆՒ ՀԱՆՐԱՊԵՏՈՒԹՅԱՆ ՇԻՐԱԿԻ ՄԱՐԶԻ  «ՄԱՐՄԱՇԵՆԻ ՀԵՆՐԻԿ ՍԵՐՈԲՅԱՆԻ ԱՆՎԱՆ ՄԱՆԿԱՊԱՐՏԵԶ,, ՀԱՄԱՅՆՔԱՅԻՆ ՈՉ ԱՌԵՎՏՐԱՅԻՆ  ԿԱԶՄԱԿԵՐՊՈՒԹՅԱՆ    2023 ԹՎԱԿԱՆԻ  ԱՇԽԱՏԱԿԻՑՆԵՐԻ ՔԱՆԱԿԸ, ՀԱՍՏԻՔԱՑՈՒՑԱԿ ԵՎ ՊԱՇՏՈՆԱՅԻՆ ԴՐՈՒՅՔԱՉԱՓԵՐԸ </t>
  </si>
  <si>
    <t xml:space="preserve">ՀԱՅԱՍՏԱՆՒ ՀԱՆՐԱՊԵՏՈՒԹՅԱՆ ՇԻՐԱԿԻ ՄԱՐԶԻ ՀԱՄԱՅՆՔԻ  «ՔԵԹԻԻ ՄԱՆԿԱՊԱՐՏԵԶ,, ՀԱՄԱՅՆՔԱՅԻՆ ՈՉ ԱՌԵՎՏՐԱՅԻՆ  ԿԱԶՄԱԿԵՐՊՈՒԹՅԱՆ    2023 ԹՎԱԿԱՆԻ  ԱՇԽԱՏԱԿԻՑՆԵՐԻ ՔԱՆԱԿԸ, ՀԱՍՏԻՔԱՑՈՒՑԱԿ ԵՎ ՊԱՇՏՈՆԱՅԻՆ ԴՐՈՒՅՔԱՉԱՓԵՐԸ </t>
  </si>
  <si>
    <t xml:space="preserve">ՀԱՅԱՍՏԱՆՒ ՀԱՆՐԱՊԵՏՈՒԹՅԱՆ ՇԻՐԱԿԻ ՄԱՐԶԻ  ԱԽՈՒՐՅԱՆ ՀԱՄԱՅՆՔԻ  «ՈՍԿԵՀԱՍԿԻ ՄԱՆԿԱՊԱՐՏԵԶ,, ՀԱՄԱՅՆՔԱՅԻՆ ՈՉ ԱՌԵՎՏՐԱՅԻՆ  ԿԱԶՄԱԿԵՐՊՈՒԹՅԱՆ    2023 ԹՎԱԿԱՆԻ  ԱՇԽԱՏԱԿԻՑՆԵՐԻ ՔԱՆԱԿԸ, ՀԱՍՏԻՔԱՑՈՒՑԱԿ ԵՎ ՊԱՇՏՈՆԱՅԻՆ ԴՐՈՒՅՔԱՉԱՓԵՐԸ </t>
  </si>
  <si>
    <t xml:space="preserve">ՀԱՅԱՍՏԱՆՒ ՀԱՆՐԱՊԵՏՈՒԹՅԱՆ ՇԻՐԱԿԻ ՄԱՐԶԻ  ԱԽՈՒՐՅԱՆԻ «,ԲԱՍԵՆԻ  ՄԱՆԿԱՊԱՐՏԵԶ,, ՀԱՄԱՅՆՔԱՅԻՆ ՈՉ ԱՌԵՎՏՐԱՅԻՆ  ԿԱԶՄԱԿԵՐՊՈՒԹՅԱՆ   2023  ԹՎԱԿԱՆԻ  ԱՇԽԱՏԱԿԻՑՆԵՐԻ ՔԱՆԱԿԸ, ՀԱՍՏԻՔԱՑՈՒՑԱԿ ԵՎ ՊԱՇՏՈՆԱՅԻՆ ԴՐՈՒՅՔԱՉԱՓԵՐԸ </t>
  </si>
  <si>
    <t xml:space="preserve">ՀԱՅԱՍՏԱՆՒ ՀԱՆՐԱՊԵՏՈՒԹՅԱՆ ՇԻՐԱԿԻ ՄԱՐԶԻ  ԱԽՈՒՐՅԱՆԻ &lt;&lt;ՀԵՔԻԱԹ ՄԱՆԿԱՊԱՐՏԵԶ&gt;&gt; ՀԱՄԱՅՆՔԱՅԻՆ ՈՉ ԱՌԵՎՏՐԱՅԻՆ  ԿԱԶՄԱԿԵՐՊՈՒԹՅԱՆ  2023 ԹՎԱԿԱՆԻ  ԱՇԽԱՏԱԿԻՑՆԵՐԻ ՔԱՆԱԿԸ, ՀԱՍՏԻՔԱՑՈՒՑԱԿ ԵՎ ՊԱՇՏՈՆԱՅԻՆ ԴՐՈՒՅՔԱՉԱՓԵՐԸ </t>
  </si>
  <si>
    <t xml:space="preserve">ՀԱՅԱՍՏԱՆՒ ՀԱՆՐԱՊԵՏՈՒԹՅԱՆ ՇԻՐԱԿԻ ՄԱՐԶԻ  ԱԽՈՒՐՅԱՆԻ &lt;&lt;ԼԵՈՅԻ ԱՆՎԱՆ  ՄԱՆԿԱՊԱՐՏԵԶ&gt;&gt; ՀԱՄԱՅՆՔԱՅԻՆ ՈՉ ԱՌԵՎՏՐԱՅԻՆ  ԿԱԶՄԱԿԵՐՊՈՒԹՅԱՆ  2023 ԹՎԱԿԱՆԻ  ԱՇԽԱՏԱԿԻՑՆԵՐԻ ՔԱՆԱԿԸ, ՀԱՍՏԻՔԱՑՈՒՑԱԿ ԵՎ ՊԱՇՏՈՆԱՅԻՆ ԴՐՈՒՅՔԱՉԱՓԵՐԸ </t>
  </si>
  <si>
    <t>ՀԱՅԱՍՏԱՆՒ ՀԱՆՐԱՊԵՏՈՒԹՅԱՆ ՇԻՐԱԿԻ ՄԱՐԶԻ ԱԽՈՒՐՅԱՆ ՀԱՄԱՅՆՔԻ &lt;&lt;ԱՐԵՎԻԿԻ ԵՐԱԺՇՏԱԿԱՆ ԴՊՐՈՑ&gt;&gt; ՀԱՄԱՅՆՔԱՅԻՆ ՈՉ ԱՌԵՎՏՐԱՅԻՆ ԿԱԶՄԱԿԵՐՊՈՒԹՅԱՆ 2023 ԹՎԱԿԱՆԻ ԱՇԽԱՏԱԿԻՑՆԵՐԻ ՔԱՆԱԿԸ, ՀԱՍՏԻՔԱՑՈՒՑԱԿԸ ԵՎ ՊԱՇՏՈՆԱՅԻՆ ԴՐՈՒՅՔԱՉԱՓԵՐԸ</t>
  </si>
  <si>
    <t>ՀԱՅԱՍՏԱՆՒ ՀԱՆՐԱՊԵՏՈՒԹՅԱՆ ՇԻՐԱԿԻ ՄԱՐԶԻ  ԱԽՈՒՐՅԱՆ ՀԱՄԱՅՆՔԻ &lt;&lt;ՎԱՀՐԱՄԱԲԵՐԴԻ ԵՐԱԺՇՏԱԿԱՆ ԴՊՐՈՑ&gt;&gt; ՀԱՄԱՅՆՔԱՅԻՆ ՈՉ ԱՌԵՎՏՐԱՅԻՆ ԿԱԶՄԱԿԵՐՊՈՒԹՅԱՆ 2023 ԹՎԱԿԱՆԻ ԱՇԽԱՏԱԿԻՑՆԵՐԻ ՔԱՆԱԿԸ, ՀԱՍՏԻՔԱՑՈՒՑԱԿԸ ԵՎ ՊԱՇՏՈՆԱՅԻՆ ԴՐՈՒՅՔԱՉԱՓԵՐԸ</t>
  </si>
  <si>
    <t>ՀԱՅԱՍՏԱՆՒ ՀԱՆՐԱՊԵՏՈՒԹՅԱՆ ՇԻՐԱԿԻ ՄԱՐԶԻ  ԱԽՈՒՐՅԱՆ ՀԱՄԱՅՆՔԻ &lt;&lt;ՄԱՐՄԱՇԵՆԻ ԱՐՎԵՍՏԻ  ԴՊՐՈՑ&gt;&gt; ՀԱՄԱՅՆՔԱՅԻՆ ՈՉ ԱՌԵՎՏՐԱՅԻՆ ԿԱԶՄԱԿԵՐՊՈՒԹՅԱՆ 2023 ԹՎԱԿԱՆԻ ԱՇԽԱՏԱԿԻՑՆԵՐԻ ՔԱՆԱԿԸ, ՀԱՍՏԻՔԱՑՈՒՑԱԿԸ ԵՎ ՊԱՇՏՈՆԱՅԻՆ ԴՐՈՒՅՔԱՉԱՓԵՐԸ</t>
  </si>
  <si>
    <t xml:space="preserve">ՀԱՅԱՍՏԱՆՒ ՀԱՆՐԱՊԵՏՈՒԹՅԱՆ ՇԻՐԱԿԻ ՄԱՐԶԻ  ԱԽՈՒՐՅԱՆ ՀԱՄԱՅՆՔԻ &lt;&lt;ԱԽՈՒՐՅԱՆԻ ՖԵՐՄԱՏԱ  ԱՐՎԵՍՏԻ ԴՊՐՈՑ&gt;&gt; ՀԱՄԱՅՆՔԱՅԻՆ ՈՉ ԱՌԵՎՏՐԱՅԻՆ  ԿԱԶՄԱԿԵՐՊՈՒԹՅԱՆ   2023 ԹՎԱԿԱՆԻ  ԱՇԽԱՏԱԿԻՑՆԵՐԻ ՔԱՆԱԿԸ, ՀԱՍՏԻՔԱՑՈՒՑԱԿԸ ԵՎ ՊԱՇՏՈՆԱՅԻՆ ԴՐՈՒՅՔԱՉԱՓԵՐԸ </t>
  </si>
  <si>
    <t xml:space="preserve">ՀԱՅԱՍՏԱՆՒ ՀԱՆՐԱՊԵՏՈՒԹՅԱՆ ՇԻՐԱԿԻ ՄԱՐԶԻ  ԱԽՈՒՐՅԱՆ ՀԱՄԱՅՆՔԻ «ԱԶԱՏԱՆԻ ՄԱՐԶԱՄՇԱԿՈՒԹԱՅԻՆ ԿԵՆՏՐՈՆ,, ՀԱՄԱՅՆՔԱՅԻՆ ՈՉ ԱՌԵՎՏՐԱՅԻՆ  ԿԱԶՄԱԿԵՐՊՈՒԹՅԱՆ   2023 ԹՎԱԿԱՆԻ  ԱՇԽԱՏԱԿԻՑՆԵՐԻ ՔԱՆԱԿԸ, ՀԱՍՏԻՔԱՑՈՒՑԱԿ ԵՎ ՊԱՇՏՈՆԱՅԻՆ ԴՐՈՒՅՔԱՉԱՓԵՐԸ </t>
  </si>
  <si>
    <t xml:space="preserve">ՀԱՅԱՍՏԱՆՒ ՀԱՆՐԱՊԵՏՈՒԹՅԱՆ ՇԻՐԱԿԻ ՄԱՐԶԻ ԱԽՈՒՐՅԱՆ ՀԱՄԱՅՆՔԻ «,ԱԽՈՒՐՅԱՆԻ  ԿՈՄՈՒՆԱԼ ՍՊԱՍԱՐԿՈՒՄ ԵՎ ԲԱՐԵԿԱՐԳՈՒՄ,,ՀԱՄԱՅՆՔԱՅԻՆ ՈՉ ԱՌԵՎՏՐԱՅԻՆ  ԿԱԶՄԱԿԵՐՊՈՒԹՅԱՆ   2023 ԹՎԱԿԱՆԻ  ԱՇԽԱՏԱԿԻՑՆԵՐԻ ՔԱՆԱԿԸ, ՀԱՍՏԻՔԱՑՈՒՑԱԿ ԵՎ ՊԱՇՏՈՆԱՅԻՆ ԴՐՈՒՅՔԱՉԱՓԵՐԸ </t>
  </si>
  <si>
    <t xml:space="preserve"> ՀԱՅԱՍՏԱՆՒ ՀԱՆՐԱՊԵՏՈՒԹՅԱՆ ՇԻՐԱԿԻ ՄԱՐԶԻ  ԱԽՈՒՐՅԱՆ ՀԱՄԱՅՆՔԻ «,ԱԽՈՒՐՅԱՆԻ ՀԱՄԱԼԻՐ- ՄԱՐԶԱԴՊՐՈՑ,, ՀԱՄԱՅՆՔԱՅԻՆՈՉ ԱՌԵՎՏՐԱՅԻՆ ԿԱԶՄԱԿԵՐՊՈՒԹՅՈՒՆ 2023 ԹՎԱԿԱՆԻ  ԱՇԽԱՏԱԿԻՑՆԵՐԻ ՔԱՆԱԿԸ, ՀԱՍՏԻՔԱՑՈՒՑԱԿ ԵՎ ՊԱՇՏՈՆԱՅԻՆ ԴՐՈՒՅՔԱՉԱՓԵՐԸ </t>
  </si>
  <si>
    <t xml:space="preserve">          Հավելված    3                                                                      
Հայաստանի Հանրապետության
 Շիրակի մարզի  Ախուրյան  համայնքի 
ավագանու 2022թվականի  նոյեմբերի  17 -ի թիվ 213-Ա  որոշման</t>
  </si>
  <si>
    <t xml:space="preserve">          Հավելված   4                                                                       
Հայաստանի Հանրապետության
 Շիրակի մարզի  Ախուրյան  համայնքի 
ավագանու 2022թվականի  նոյեմբերի 17  -ի թիվ  213-Ա որոշման</t>
  </si>
  <si>
    <t xml:space="preserve">          Հավելված  5                                                                        
Հայաստանի Հանրապետության
 Շիրակի մարզի  Ախուրյան  համայնքի 
ավագանու 2022 թվականի  նոյեմբերի  17 -ի թիվ  213-Ա որոշման</t>
  </si>
  <si>
    <t xml:space="preserve">          Հավելված    6                                                                      
Հայաստանի Հանրապետության
 Շիրակի մարզի  Ախուրյան  համայնքի 
ավագանու 2022թվականի  նոյեմբերի 17   -ի թիվ 213-Ա  որոշման</t>
  </si>
  <si>
    <t xml:space="preserve">ՀԱՅԱՍՏԱՆՒ ՀԱՆՐԱՊԵՏՈՒԹՅԱՆ ՇԻՐԱԿԻ ՄԱՐԶԻ  ԱԽՈՒՐՅԱՆԻ «ԱՐԵՎԻԿԻ ՄԱՆԿԱՊԱՐՏԵԶ,, ՀԱՄԱՅՆՔԱՅԻՆ ՈՉ ԱՌԵՎՏՐԱՅԻՆ  ԿԱԶՄԱԿԵՐՊՈՒԹՅԱՆ  2023 ԹՎԱԿԱՆԻ  ԱՇԽԱՏԱԿԻՑՆԵՐԻ ՔԱՆԱԿԸ, ՀԱՍՏԻՔԱՑՈՒՑԱԿ ԵՎ ՊԱՇՏՈՆԱՅԻՆ ԴՐՈՒՅՔԱՉԱՓԵՐԸ </t>
  </si>
  <si>
    <t xml:space="preserve">          Հավելված     7                                                                     
Հայաստանի Հանրապետության
 Շիրակի մարզի  Ախուրյան  համայնքի 
ավագանու 2022թվականի  նոյեմբերի 17  -ի թիվ 213-Ա  որոշման</t>
  </si>
  <si>
    <t xml:space="preserve">          Հավելված     1                                                                    
Հայաստանի Հանրապետության
 Շիրակի մարզի  Ախուրյան  համայնքի 
ավագանու 2022թվականի  նոյեմբերի  17-ի թիվ  213-Ա  որոշման</t>
  </si>
  <si>
    <t>Հավելված   15                                                             
Հայաստանի Հանրապետության
 Շիրակի մարզի  Ախուրյան  համայնքի 
ավագանու 2022թվականի  նոյեմբերի 17  -ի թիվ  213-Ա որոշման</t>
  </si>
  <si>
    <t>Հավելված  16                                                     Հայաստանի Հանրապետության
 Շիրակի մարզի  Ախուրյան  համայնքի 
ավագանու 2022 թվականի                                 նոյեմբերի 17  -ի թիվ 213-Ա  որոշման</t>
  </si>
  <si>
    <t>Հավելված  17                                                                        
Հայաստանի Հանրապետության
 Շիրակի մարզի  Ախուրյան  համայնքի 
ավագանու 2022թվականի                                      նոյեմբերի 17  -ի թիվ   213-Ա որոշման</t>
  </si>
  <si>
    <t>Հավելված 18                                                                         
Հայաստանի Հանրապետության
 Շիրակի մարզի  Ախուրյան  համայնքի 
ավագանու 2022թվականի                                                նոյեմբերի 17  -ի թիվ  213-Ա   որոշման</t>
  </si>
  <si>
    <t>Հավելված   19                                                                       
Հայաստանի Հանրապետության
 Շիրակի մարզի  Ախուրյան  համայնքի 
ավագանու 2022 թվականի                                     նոյեմբերի 17 -ի թիվ 213-Ա որոշման</t>
  </si>
  <si>
    <t>Հավելված  20                                                                        
Հայաստանի Հանրապետության
 Շիրակի մարզի  Ախուրյան  համայնքի 
ավագանու 2022թվականի  նոյեմբերի 17  -ի թիվ  213-Ա  որոշման</t>
  </si>
  <si>
    <t xml:space="preserve">          Հավելված 21                                                                     
Հայաստանի Հանրապետության
 Շիրակի մարզի  Ախուրյան  համայնքի ավագանու 2022 թվականի  նոյեմբերի 17 -ի   թիվ 213-Ա   որոշման</t>
  </si>
  <si>
    <t>Հավելված     22                                               Հայաստանի Հանրապետության Շիրակի մարզի Ախուրյան համայնքի ավագանու 2022 թվականի նոյեմբերի 17-ի թիվ   213-Ա  որոշման</t>
  </si>
  <si>
    <t xml:space="preserve">          Հավելված  23                                                              
Հայաստանի Հանրապետության
 Շիրակի մարզի  Ախուրյան  համայնքի 
ավագանու 2022 թվականի նոյեմբերի 17-ի թիվ 213-Ա   որոշման</t>
  </si>
  <si>
    <r>
      <t>Ախուրյանի մշ</t>
    </r>
    <r>
      <rPr>
        <sz val="11"/>
        <rFont val="Cambria Math"/>
        <family val="1"/>
        <charset val="204"/>
      </rPr>
      <t>.</t>
    </r>
    <r>
      <rPr>
        <sz val="11"/>
        <rFont val="GHEA Grapalat"/>
        <family val="3"/>
      </rPr>
      <t>տուն</t>
    </r>
  </si>
  <si>
    <r>
      <t>Ախուրյանի մշ</t>
    </r>
    <r>
      <rPr>
        <sz val="11"/>
        <rFont val="Cambria Math"/>
        <family val="1"/>
        <charset val="204"/>
      </rPr>
      <t>․</t>
    </r>
    <r>
      <rPr>
        <sz val="11"/>
        <rFont val="GHEA Grapalat"/>
        <family val="3"/>
      </rPr>
      <t>տուն</t>
    </r>
  </si>
  <si>
    <t>Հաստիքային միավորի դրույքաչափը    /ՀՀ դրամ/</t>
  </si>
  <si>
    <t xml:space="preserve">ՀԱՅԱՍՏԱՆՒ ՀԱՆՐԱՊԵՏՈՒԹՅԱՆ ՇԻՐԱԿԻ ՄԱՐԶԻ  «ՀԱՅԿԱՎԱՆԻ ԱԼՎԱՆ ԾԱՂԻԿ ՄԱՆԿԱՊԱՐՏԵԶ,, ՀԱՄԱՅՆՔԱՅԻՆ ՈՉ ԱՌԵՎՏՐԱՅԻՆ  ԿԱԶՄԱԿԵՐՊՈՒԹՅԱՆ 2023 ԹՎԱԿԱՆԻ  ԱՇԽԱՏԱԿԻՑՆԵՐԻ ՔԱՆԱԿԸ, ՀԱՍՏԻՔԱՑՈՒՑԱԿ ԵՎ ՊԱՇՏՈՆԱՅԻՆ ԴՐՈՒՅՔԱՉԱՓԵՐԸ </t>
  </si>
  <si>
    <t xml:space="preserve">  Հավելված 2                                                                         
Հայաստանի Հանրապետության
 Շիրակի մարզի  Ախուրյան  համայնքի 
ավագանու 2022թվականի  նոյեմբերի 17 -ի թիվ  213-Ա որոշման</t>
  </si>
  <si>
    <t>Հավելված    8                                                                  
Հայաստանի Հանրապետության
 Շիրակի մարզի  Ախուրյան  համայնքի 
ավագանու 2022թվականի  նոյեմբերի 17  -ի թիվ 213-Ա  որոշման</t>
  </si>
  <si>
    <t>Հավելված    9                                                                 
Հայաստանի Հանրապետության
 Շիրակի մարզի  Ախուրյան  համայնքի 
ավագանու 2022թվականի  նոյեմբերի 17  -ի թիվ 213-Ա  որոշման</t>
  </si>
  <si>
    <t>Հավելված    10                                                              
Հայաստանի Հանրապետության
 Շիրակի մարզի  Ախուրյան  համայնքի 
ավագանու 2022թվականի  նոյեմբերի 17  -ի թիվ 213-Ա  որոշման</t>
  </si>
  <si>
    <t>Հավելված    11                                                              
Հայաստանի Հանրապետության
 Շիրակի մարզի  Ախուրյան  համայնքի 
ավագանու 2022թվականի  նոյեմբերի 17  -ի թիվ 213-Ա  որոշման</t>
  </si>
  <si>
    <t>Հավելված    12                                                             
Հայաստանի Հանրապետության
 Շիրակի մարզի  Ախուրյան  համայնքի 
ավագանու 2022թվականի  նոյեմբերի 17  -ի թիվ 213-Ա  որոշման</t>
  </si>
  <si>
    <t>Հավելված        13                                                                  
Հայաստանի Հանրապետության
 Շիրակի մարզի  Ախուրյան  համայնքի 
ավագանու 2022 թվականի  նոյեմբերի 17  -ի թիվ  213-Ա  որոշման</t>
  </si>
  <si>
    <t xml:space="preserve">  Հավելված          14                                                                
Հայաստանի Հանրապետության
 Շիրակի մարզի  Ախուրյան  համայնքի 
ավագանու 2022 թվականի  նոյեմբերի 17 -ի թիվ 213-Ա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</si>
</sst>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 Armenian"/>
      <family val="2"/>
      <charset val="204"/>
    </font>
    <font>
      <b/>
      <sz val="12"/>
      <name val="Arial Armenian"/>
      <family val="2"/>
    </font>
    <font>
      <b/>
      <sz val="10"/>
      <name val="Arial Armenian"/>
      <family val="2"/>
    </font>
    <font>
      <b/>
      <sz val="12"/>
      <name val="GHEA Grapalat"/>
      <family val="3"/>
    </font>
    <font>
      <b/>
      <sz val="11"/>
      <color theme="1"/>
      <name val="Calibri"/>
      <family val="2"/>
      <charset val="204"/>
      <scheme val="minor"/>
    </font>
    <font>
      <b/>
      <sz val="10"/>
      <name val="GHEA Grapalat"/>
      <family val="3"/>
    </font>
    <font>
      <b/>
      <sz val="8"/>
      <name val="GHEA Grapalat"/>
      <family val="3"/>
    </font>
    <font>
      <b/>
      <sz val="9"/>
      <name val="GHEA Grapalat"/>
      <family val="3"/>
    </font>
    <font>
      <sz val="11"/>
      <color theme="1"/>
      <name val="GHEA Grapalat"/>
      <family val="3"/>
    </font>
    <font>
      <b/>
      <sz val="12"/>
      <color theme="1"/>
      <name val="GHEA Grapalat"/>
      <family val="3"/>
    </font>
    <font>
      <b/>
      <sz val="12"/>
      <color rgb="FF000000"/>
      <name val="GHEA Grapalat"/>
      <family val="3"/>
    </font>
    <font>
      <sz val="12"/>
      <name val="Arial Armenian"/>
      <family val="2"/>
    </font>
    <font>
      <sz val="12"/>
      <color theme="1"/>
      <name val="GHEA Grapalat"/>
      <family val="3"/>
    </font>
    <font>
      <sz val="12"/>
      <color theme="1"/>
      <name val="MS Mincho"/>
      <family val="3"/>
    </font>
    <font>
      <b/>
      <sz val="9"/>
      <color theme="1"/>
      <name val="GHEA Grapalat"/>
      <family val="3"/>
    </font>
    <font>
      <sz val="9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 tint="4.9989318521683403E-2"/>
      <name val="GHEA Grapalat"/>
      <family val="3"/>
    </font>
    <font>
      <sz val="9"/>
      <color theme="1" tint="4.9989318521683403E-2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sz val="10"/>
      <name val="GHEA Grapalat"/>
      <family val="3"/>
    </font>
    <font>
      <sz val="11"/>
      <name val="GHEA Grapalat"/>
      <family val="3"/>
    </font>
    <font>
      <sz val="11"/>
      <name val="GHEA Grapalat"/>
      <family val="3"/>
      <charset val="204"/>
    </font>
    <font>
      <sz val="11"/>
      <name val="Cambria Math"/>
      <family val="1"/>
      <charset val="204"/>
    </font>
    <font>
      <sz val="11"/>
      <color rgb="FF000000"/>
      <name val="GHEA Grapalat"/>
      <family val="3"/>
      <charset val="204"/>
    </font>
    <font>
      <sz val="12"/>
      <color rgb="FF000000"/>
      <name val="GHEA Grapalat"/>
      <family val="3"/>
    </font>
    <font>
      <sz val="11"/>
      <color theme="1"/>
      <name val="Arial LatArm"/>
      <family val="2"/>
      <charset val="204"/>
    </font>
    <font>
      <sz val="11"/>
      <color theme="1"/>
      <name val="Sylfaen"/>
      <family val="1"/>
      <charset val="204"/>
    </font>
    <font>
      <sz val="11"/>
      <color rgb="FF000000"/>
      <name val="Sylfaen"/>
      <family val="1"/>
      <charset val="204"/>
    </font>
    <font>
      <sz val="14"/>
      <color theme="1"/>
      <name val="GHEA Grapalat"/>
      <family val="3"/>
    </font>
    <font>
      <sz val="8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/>
    <xf numFmtId="0" fontId="10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5" fillId="0" borderId="17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27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" fontId="13" fillId="0" borderId="5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7" xfId="0" applyFont="1" applyBorder="1"/>
    <xf numFmtId="0" fontId="3" fillId="0" borderId="28" xfId="0" applyFont="1" applyBorder="1"/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 wrapText="1"/>
    </xf>
    <xf numFmtId="0" fontId="13" fillId="0" borderId="10" xfId="0" applyFont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3" fillId="0" borderId="5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4" fillId="0" borderId="1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22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textRotation="90" wrapText="1"/>
    </xf>
    <xf numFmtId="0" fontId="23" fillId="0" borderId="3" xfId="0" applyFont="1" applyBorder="1" applyAlignment="1">
      <alignment horizontal="center" vertical="center" textRotation="90" wrapText="1"/>
    </xf>
    <xf numFmtId="0" fontId="23" fillId="0" borderId="39" xfId="0" applyFont="1" applyBorder="1" applyAlignment="1">
      <alignment horizontal="center" vertical="center" textRotation="90" wrapText="1"/>
    </xf>
    <xf numFmtId="0" fontId="23" fillId="0" borderId="5" xfId="0" applyFont="1" applyBorder="1" applyAlignment="1">
      <alignment horizontal="center" vertical="center" textRotation="90" wrapText="1"/>
    </xf>
    <xf numFmtId="0" fontId="22" fillId="0" borderId="5" xfId="0" applyFont="1" applyBorder="1" applyAlignment="1">
      <alignment horizontal="center"/>
    </xf>
    <xf numFmtId="0" fontId="22" fillId="0" borderId="5" xfId="0" applyFont="1" applyBorder="1" applyAlignment="1">
      <alignment vertical="center" wrapText="1"/>
    </xf>
    <xf numFmtId="0" fontId="22" fillId="0" borderId="5" xfId="0" applyFont="1" applyBorder="1" applyAlignment="1">
      <alignment horizontal="center" wrapText="1"/>
    </xf>
    <xf numFmtId="1" fontId="22" fillId="0" borderId="5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textRotation="90" wrapText="1"/>
    </xf>
    <xf numFmtId="0" fontId="24" fillId="0" borderId="0" xfId="0" applyFont="1"/>
    <xf numFmtId="0" fontId="24" fillId="0" borderId="17" xfId="0" applyFont="1" applyBorder="1" applyAlignment="1">
      <alignment horizont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textRotation="90" wrapText="1"/>
    </xf>
    <xf numFmtId="0" fontId="24" fillId="0" borderId="24" xfId="0" applyFont="1" applyBorder="1" applyAlignment="1">
      <alignment horizontal="center" vertical="center" textRotation="90" wrapText="1"/>
    </xf>
    <xf numFmtId="0" fontId="24" fillId="0" borderId="4" xfId="0" applyFont="1" applyBorder="1" applyAlignment="1">
      <alignment horizontal="center" vertical="center" textRotation="90" wrapText="1"/>
    </xf>
    <xf numFmtId="0" fontId="24" fillId="0" borderId="17" xfId="0" applyFont="1" applyBorder="1" applyAlignment="1">
      <alignment horizontal="center" textRotation="90" wrapText="1"/>
    </xf>
    <xf numFmtId="0" fontId="24" fillId="0" borderId="7" xfId="0" applyFont="1" applyBorder="1" applyAlignment="1">
      <alignment horizont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/>
    </xf>
    <xf numFmtId="0" fontId="24" fillId="0" borderId="8" xfId="0" applyFont="1" applyBorder="1"/>
    <xf numFmtId="0" fontId="24" fillId="0" borderId="10" xfId="0" applyFont="1" applyBorder="1" applyAlignment="1">
      <alignment horizontal="center"/>
    </xf>
    <xf numFmtId="0" fontId="24" fillId="0" borderId="5" xfId="0" applyFont="1" applyBorder="1" applyAlignment="1">
      <alignment vertical="center" wrapText="1"/>
    </xf>
    <xf numFmtId="0" fontId="24" fillId="0" borderId="5" xfId="0" applyFont="1" applyBorder="1" applyAlignment="1">
      <alignment horizontal="center" wrapText="1"/>
    </xf>
    <xf numFmtId="0" fontId="24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 vertical="center"/>
    </xf>
    <xf numFmtId="0" fontId="24" fillId="0" borderId="5" xfId="0" applyFont="1" applyBorder="1"/>
    <xf numFmtId="0" fontId="24" fillId="0" borderId="31" xfId="0" applyFont="1" applyBorder="1" applyAlignment="1">
      <alignment horizontal="center"/>
    </xf>
    <xf numFmtId="0" fontId="24" fillId="0" borderId="6" xfId="0" applyFont="1" applyBorder="1" applyAlignment="1">
      <alignment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wrapText="1"/>
    </xf>
    <xf numFmtId="0" fontId="24" fillId="0" borderId="6" xfId="0" applyFont="1" applyBorder="1" applyAlignment="1">
      <alignment horizontal="center"/>
    </xf>
    <xf numFmtId="0" fontId="24" fillId="0" borderId="27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/>
    </xf>
    <xf numFmtId="0" fontId="24" fillId="0" borderId="33" xfId="0" applyFont="1" applyBorder="1" applyAlignment="1">
      <alignment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wrapText="1"/>
    </xf>
    <xf numFmtId="0" fontId="24" fillId="0" borderId="33" xfId="0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35" xfId="0" applyFont="1" applyBorder="1" applyAlignment="1">
      <alignment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wrapText="1"/>
    </xf>
    <xf numFmtId="0" fontId="24" fillId="0" borderId="35" xfId="0" applyFont="1" applyBorder="1" applyAlignment="1">
      <alignment horizontal="center"/>
    </xf>
    <xf numFmtId="0" fontId="24" fillId="0" borderId="3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/>
    </xf>
    <xf numFmtId="0" fontId="24" fillId="0" borderId="8" xfId="0" applyFont="1" applyBorder="1" applyAlignment="1">
      <alignment vertical="center" wrapText="1"/>
    </xf>
    <xf numFmtId="0" fontId="24" fillId="0" borderId="8" xfId="0" applyFont="1" applyBorder="1" applyAlignment="1">
      <alignment horizontal="center" wrapText="1"/>
    </xf>
    <xf numFmtId="0" fontId="24" fillId="0" borderId="8" xfId="0" applyFont="1" applyBorder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33" xfId="0" applyFont="1" applyBorder="1"/>
    <xf numFmtId="0" fontId="24" fillId="0" borderId="33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left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/>
    </xf>
    <xf numFmtId="0" fontId="22" fillId="0" borderId="8" xfId="0" applyFont="1" applyBorder="1" applyAlignment="1">
      <alignment vertical="center" wrapText="1"/>
    </xf>
    <xf numFmtId="0" fontId="22" fillId="0" borderId="8" xfId="0" applyFont="1" applyBorder="1" applyAlignment="1">
      <alignment horizontal="center"/>
    </xf>
    <xf numFmtId="0" fontId="22" fillId="0" borderId="8" xfId="0" applyFont="1" applyBorder="1" applyAlignment="1">
      <alignment horizontal="center" wrapText="1"/>
    </xf>
    <xf numFmtId="0" fontId="22" fillId="0" borderId="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2" fillId="0" borderId="6" xfId="0" applyFont="1" applyBorder="1" applyAlignment="1">
      <alignment horizontal="center" wrapText="1"/>
    </xf>
    <xf numFmtId="0" fontId="22" fillId="0" borderId="6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6" xfId="0" applyFont="1" applyBorder="1"/>
    <xf numFmtId="0" fontId="22" fillId="0" borderId="32" xfId="0" applyFont="1" applyBorder="1" applyAlignment="1">
      <alignment horizontal="center"/>
    </xf>
    <xf numFmtId="0" fontId="22" fillId="0" borderId="3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wrapText="1"/>
    </xf>
    <xf numFmtId="0" fontId="22" fillId="0" borderId="33" xfId="0" applyFont="1" applyBorder="1" applyAlignment="1">
      <alignment horizontal="center"/>
    </xf>
    <xf numFmtId="0" fontId="22" fillId="0" borderId="27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/>
    </xf>
    <xf numFmtId="0" fontId="22" fillId="0" borderId="35" xfId="0" applyFont="1" applyBorder="1" applyAlignment="1">
      <alignment horizontal="center" wrapText="1"/>
    </xf>
    <xf numFmtId="0" fontId="22" fillId="0" borderId="37" xfId="0" applyFont="1" applyBorder="1" applyAlignment="1">
      <alignment horizontal="center" vertical="center"/>
    </xf>
    <xf numFmtId="0" fontId="22" fillId="0" borderId="6" xfId="0" applyFont="1" applyBorder="1" applyAlignment="1">
      <alignment vertical="center" wrapText="1"/>
    </xf>
    <xf numFmtId="0" fontId="22" fillId="0" borderId="4" xfId="0" applyFont="1" applyBorder="1" applyAlignment="1">
      <alignment horizontal="center"/>
    </xf>
    <xf numFmtId="0" fontId="22" fillId="0" borderId="17" xfId="0" applyFont="1" applyBorder="1" applyAlignment="1">
      <alignment vertical="center" wrapText="1"/>
    </xf>
    <xf numFmtId="0" fontId="22" fillId="0" borderId="38" xfId="0" applyFont="1" applyBorder="1" applyAlignment="1">
      <alignment horizontal="center" vertical="center"/>
    </xf>
    <xf numFmtId="0" fontId="22" fillId="0" borderId="35" xfId="0" applyFont="1" applyBorder="1" applyAlignment="1">
      <alignment vertical="center" wrapText="1"/>
    </xf>
    <xf numFmtId="0" fontId="19" fillId="0" borderId="0" xfId="0" applyFont="1"/>
    <xf numFmtId="0" fontId="19" fillId="0" borderId="1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2" xfId="0" applyFont="1" applyBorder="1" applyAlignment="1">
      <alignment vertical="top" wrapText="1"/>
    </xf>
    <xf numFmtId="0" fontId="19" fillId="0" borderId="23" xfId="0" applyFont="1" applyBorder="1" applyAlignment="1">
      <alignment vertical="top" wrapText="1"/>
    </xf>
    <xf numFmtId="0" fontId="19" fillId="0" borderId="18" xfId="0" applyFont="1" applyBorder="1" applyAlignment="1">
      <alignment vertical="top" wrapText="1"/>
    </xf>
    <xf numFmtId="0" fontId="19" fillId="0" borderId="13" xfId="0" applyFont="1" applyBorder="1" applyAlignment="1">
      <alignment vertical="top" wrapText="1"/>
    </xf>
    <xf numFmtId="0" fontId="25" fillId="0" borderId="17" xfId="0" applyFont="1" applyBorder="1" applyAlignment="1">
      <alignment vertical="top" wrapText="1"/>
    </xf>
    <xf numFmtId="0" fontId="25" fillId="0" borderId="2" xfId="0" applyFont="1" applyBorder="1" applyAlignment="1">
      <alignment vertical="top" wrapText="1"/>
    </xf>
    <xf numFmtId="0" fontId="25" fillId="0" borderId="2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right" vertical="top" wrapText="1"/>
    </xf>
    <xf numFmtId="0" fontId="25" fillId="0" borderId="18" xfId="0" applyFont="1" applyBorder="1" applyAlignment="1">
      <alignment vertical="top" wrapText="1"/>
    </xf>
    <xf numFmtId="0" fontId="25" fillId="0" borderId="13" xfId="0" applyFont="1" applyBorder="1" applyAlignment="1">
      <alignment vertical="top" wrapText="1"/>
    </xf>
    <xf numFmtId="0" fontId="25" fillId="0" borderId="13" xfId="0" applyFont="1" applyBorder="1" applyAlignment="1">
      <alignment horizontal="center" vertical="top" wrapText="1"/>
    </xf>
    <xf numFmtId="0" fontId="25" fillId="0" borderId="13" xfId="0" applyFont="1" applyBorder="1" applyAlignment="1">
      <alignment horizontal="right" vertical="top" wrapText="1"/>
    </xf>
    <xf numFmtId="0" fontId="25" fillId="0" borderId="3" xfId="0" applyFont="1" applyBorder="1" applyAlignment="1">
      <alignment vertical="top" wrapText="1"/>
    </xf>
    <xf numFmtId="0" fontId="25" fillId="0" borderId="23" xfId="0" applyFont="1" applyBorder="1" applyAlignment="1">
      <alignment vertical="top" wrapText="1"/>
    </xf>
    <xf numFmtId="0" fontId="25" fillId="0" borderId="22" xfId="0" applyFont="1" applyBorder="1" applyAlignment="1">
      <alignment vertical="top" wrapText="1"/>
    </xf>
    <xf numFmtId="0" fontId="22" fillId="0" borderId="0" xfId="0" applyFont="1"/>
    <xf numFmtId="0" fontId="23" fillId="0" borderId="17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22" fillId="0" borderId="5" xfId="0" applyFont="1" applyBorder="1" applyAlignment="1">
      <alignment wrapText="1"/>
    </xf>
    <xf numFmtId="0" fontId="22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2" borderId="5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horizontal="center" wrapText="1"/>
    </xf>
    <xf numFmtId="0" fontId="13" fillId="0" borderId="15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28" fillId="0" borderId="5" xfId="0" applyFont="1" applyBorder="1" applyAlignment="1">
      <alignment vertical="center" wrapText="1"/>
    </xf>
    <xf numFmtId="0" fontId="28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/>
    <xf numFmtId="0" fontId="29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0" fillId="0" borderId="5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/>
    </xf>
    <xf numFmtId="0" fontId="10" fillId="0" borderId="5" xfId="0" applyFont="1" applyBorder="1"/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32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22" fillId="0" borderId="8" xfId="0" applyFont="1" applyBorder="1" applyAlignment="1">
      <alignment vertical="center"/>
    </xf>
    <xf numFmtId="0" fontId="14" fillId="0" borderId="5" xfId="0" applyFont="1" applyBorder="1"/>
    <xf numFmtId="0" fontId="14" fillId="0" borderId="5" xfId="0" applyFont="1" applyBorder="1" applyAlignment="1">
      <alignment horizontal="right" vertical="center" wrapText="1"/>
    </xf>
    <xf numFmtId="0" fontId="23" fillId="0" borderId="5" xfId="0" applyFont="1" applyBorder="1" applyAlignment="1">
      <alignment textRotation="90" wrapText="1"/>
    </xf>
    <xf numFmtId="0" fontId="23" fillId="0" borderId="5" xfId="0" applyFont="1" applyBorder="1" applyAlignment="1">
      <alignment horizont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textRotation="90" wrapText="1"/>
    </xf>
    <xf numFmtId="0" fontId="23" fillId="0" borderId="5" xfId="0" applyFont="1" applyBorder="1" applyAlignment="1">
      <alignment horizontal="left" textRotation="90" wrapText="1"/>
    </xf>
    <xf numFmtId="0" fontId="23" fillId="0" borderId="5" xfId="0" applyFont="1" applyBorder="1" applyAlignment="1">
      <alignment horizontal="center"/>
    </xf>
    <xf numFmtId="0" fontId="23" fillId="0" borderId="5" xfId="0" applyFont="1" applyBorder="1" applyAlignment="1">
      <alignment wrapText="1"/>
    </xf>
    <xf numFmtId="0" fontId="23" fillId="0" borderId="5" xfId="0" applyFont="1" applyBorder="1"/>
    <xf numFmtId="0" fontId="23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2" borderId="5" xfId="0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right" wrapText="1"/>
    </xf>
    <xf numFmtId="0" fontId="33" fillId="0" borderId="40" xfId="0" applyFont="1" applyBorder="1" applyAlignment="1">
      <alignment horizontal="right" wrapText="1"/>
    </xf>
    <xf numFmtId="0" fontId="33" fillId="0" borderId="41" xfId="0" applyFont="1" applyBorder="1" applyAlignment="1">
      <alignment horizontal="right" wrapText="1"/>
    </xf>
    <xf numFmtId="0" fontId="5" fillId="0" borderId="0" xfId="0" applyFont="1" applyAlignment="1">
      <alignment horizontal="center"/>
    </xf>
    <xf numFmtId="0" fontId="33" fillId="0" borderId="5" xfId="0" applyFont="1" applyBorder="1" applyAlignment="1">
      <alignment horizontal="right" wrapText="1"/>
    </xf>
    <xf numFmtId="0" fontId="2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3" fillId="0" borderId="5" xfId="0" applyFont="1" applyBorder="1" applyAlignment="1">
      <alignment horizontal="right" vertical="center" wrapText="1"/>
    </xf>
    <xf numFmtId="0" fontId="8" fillId="0" borderId="0" xfId="0" applyFont="1" applyAlignment="1">
      <alignment horizontal="right" wrapText="1"/>
    </xf>
    <xf numFmtId="0" fontId="9" fillId="0" borderId="0" xfId="0" applyFont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7" fillId="0" borderId="0" xfId="0" applyFont="1" applyAlignment="1">
      <alignment horizontal="right" wrapText="1"/>
    </xf>
    <xf numFmtId="0" fontId="18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0" fillId="0" borderId="0" xfId="0" applyFont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wrapText="1"/>
    </xf>
    <xf numFmtId="0" fontId="19" fillId="0" borderId="2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top" wrapText="1"/>
    </xf>
    <xf numFmtId="0" fontId="25" fillId="0" borderId="18" xfId="0" applyFont="1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18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right" vertical="top" wrapText="1"/>
    </xf>
    <xf numFmtId="0" fontId="25" fillId="0" borderId="18" xfId="0" applyFont="1" applyBorder="1" applyAlignment="1">
      <alignment horizontal="right" vertical="top" wrapText="1"/>
    </xf>
    <xf numFmtId="0" fontId="1" fillId="0" borderId="19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26" xfId="0" applyFont="1" applyBorder="1" applyAlignment="1">
      <alignment horizontal="center" wrapText="1"/>
    </xf>
    <xf numFmtId="0" fontId="23" fillId="0" borderId="26" xfId="0" applyFont="1" applyBorder="1" applyAlignment="1">
      <alignment horizontal="center" wrapText="1"/>
    </xf>
    <xf numFmtId="0" fontId="23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opLeftCell="A7" workbookViewId="0">
      <selection activeCell="A5" sqref="A5:G5"/>
    </sheetView>
  </sheetViews>
  <sheetFormatPr defaultRowHeight="15"/>
  <cols>
    <col min="1" max="1" width="9.28515625" bestFit="1" customWidth="1"/>
    <col min="2" max="2" width="19" customWidth="1"/>
    <col min="3" max="5" width="9.28515625" bestFit="1" customWidth="1"/>
    <col min="6" max="6" width="10.28515625" bestFit="1" customWidth="1"/>
    <col min="7" max="7" width="16" customWidth="1"/>
    <col min="8" max="8" width="8.85546875" customWidth="1"/>
  </cols>
  <sheetData>
    <row r="1" spans="1:7" ht="16.5">
      <c r="G1" s="17"/>
    </row>
    <row r="2" spans="1:7" ht="75" customHeight="1">
      <c r="A2" s="234" t="s">
        <v>184</v>
      </c>
      <c r="B2" s="235"/>
      <c r="C2" s="235"/>
      <c r="D2" s="235"/>
      <c r="E2" s="235"/>
      <c r="F2" s="235"/>
      <c r="G2" s="236"/>
    </row>
    <row r="3" spans="1:7" ht="76.5" customHeight="1">
      <c r="A3" s="227"/>
      <c r="B3" s="233" t="s">
        <v>159</v>
      </c>
      <c r="C3" s="233"/>
      <c r="D3" s="233"/>
      <c r="E3" s="233"/>
      <c r="F3" s="233"/>
      <c r="G3" s="233"/>
    </row>
    <row r="4" spans="1:7" ht="112.5">
      <c r="A4" s="221" t="s">
        <v>0</v>
      </c>
      <c r="B4" s="62" t="s">
        <v>1</v>
      </c>
      <c r="C4" s="225" t="s">
        <v>2</v>
      </c>
      <c r="D4" s="225" t="s">
        <v>3</v>
      </c>
      <c r="E4" s="225" t="s">
        <v>4</v>
      </c>
      <c r="F4" s="226" t="s">
        <v>5</v>
      </c>
      <c r="G4" s="62" t="s">
        <v>6</v>
      </c>
    </row>
    <row r="5" spans="1:7">
      <c r="A5" s="221">
        <v>1</v>
      </c>
      <c r="B5" s="222">
        <v>2</v>
      </c>
      <c r="C5" s="221">
        <v>3</v>
      </c>
      <c r="D5" s="230">
        <v>4</v>
      </c>
      <c r="E5" s="221">
        <v>5</v>
      </c>
      <c r="F5" s="230">
        <v>6</v>
      </c>
      <c r="G5" s="221">
        <v>7</v>
      </c>
    </row>
    <row r="6" spans="1:7">
      <c r="A6" s="224">
        <v>1</v>
      </c>
      <c r="B6" s="223" t="s">
        <v>7</v>
      </c>
      <c r="C6" s="222">
        <v>1</v>
      </c>
      <c r="D6" s="222">
        <v>1</v>
      </c>
      <c r="E6" s="224">
        <v>180000</v>
      </c>
      <c r="F6" s="224">
        <f>C6*E6</f>
        <v>180000</v>
      </c>
      <c r="G6" s="224">
        <f t="shared" ref="G6:G20" si="0">F6*13</f>
        <v>2340000</v>
      </c>
    </row>
    <row r="7" spans="1:7" ht="40.5">
      <c r="A7" s="224">
        <v>2</v>
      </c>
      <c r="B7" s="223" t="s">
        <v>8</v>
      </c>
      <c r="C7" s="222">
        <v>1</v>
      </c>
      <c r="D7" s="222">
        <v>1</v>
      </c>
      <c r="E7" s="224">
        <v>120000</v>
      </c>
      <c r="F7" s="224">
        <f t="shared" ref="F7:F20" si="1">C7*E7</f>
        <v>120000</v>
      </c>
      <c r="G7" s="224">
        <f t="shared" si="0"/>
        <v>1560000</v>
      </c>
    </row>
    <row r="8" spans="1:7">
      <c r="A8" s="224">
        <v>3</v>
      </c>
      <c r="B8" s="223" t="s">
        <v>9</v>
      </c>
      <c r="C8" s="222">
        <v>1</v>
      </c>
      <c r="D8" s="222">
        <v>1</v>
      </c>
      <c r="E8" s="224">
        <v>110000</v>
      </c>
      <c r="F8" s="224">
        <f t="shared" si="1"/>
        <v>110000</v>
      </c>
      <c r="G8" s="224">
        <f t="shared" si="0"/>
        <v>1430000</v>
      </c>
    </row>
    <row r="9" spans="1:7">
      <c r="A9" s="224">
        <v>4</v>
      </c>
      <c r="B9" s="223" t="s">
        <v>10</v>
      </c>
      <c r="C9" s="222">
        <v>1</v>
      </c>
      <c r="D9" s="222">
        <v>1</v>
      </c>
      <c r="E9" s="224">
        <v>110000</v>
      </c>
      <c r="F9" s="224">
        <f t="shared" si="1"/>
        <v>110000</v>
      </c>
      <c r="G9" s="224">
        <f t="shared" si="0"/>
        <v>1430000</v>
      </c>
    </row>
    <row r="10" spans="1:7">
      <c r="A10" s="224">
        <v>5</v>
      </c>
      <c r="B10" s="223" t="s">
        <v>11</v>
      </c>
      <c r="C10" s="222">
        <v>0.25</v>
      </c>
      <c r="D10" s="222">
        <v>1</v>
      </c>
      <c r="E10" s="224">
        <v>105000</v>
      </c>
      <c r="F10" s="224">
        <f t="shared" si="1"/>
        <v>26250</v>
      </c>
      <c r="G10" s="224">
        <f t="shared" si="0"/>
        <v>341250</v>
      </c>
    </row>
    <row r="11" spans="1:7">
      <c r="A11" s="224">
        <v>6</v>
      </c>
      <c r="B11" s="223" t="s">
        <v>12</v>
      </c>
      <c r="C11" s="222">
        <v>6.72</v>
      </c>
      <c r="D11" s="222">
        <v>1</v>
      </c>
      <c r="E11" s="224">
        <v>120000</v>
      </c>
      <c r="F11" s="224">
        <f t="shared" si="1"/>
        <v>806400</v>
      </c>
      <c r="G11" s="224">
        <f t="shared" si="0"/>
        <v>10483200</v>
      </c>
    </row>
    <row r="12" spans="1:7" ht="27">
      <c r="A12" s="224">
        <v>7</v>
      </c>
      <c r="B12" s="223" t="s">
        <v>13</v>
      </c>
      <c r="C12" s="222">
        <v>6</v>
      </c>
      <c r="D12" s="222">
        <v>1</v>
      </c>
      <c r="E12" s="224">
        <v>110000</v>
      </c>
      <c r="F12" s="224">
        <f t="shared" si="1"/>
        <v>660000</v>
      </c>
      <c r="G12" s="224">
        <f t="shared" si="0"/>
        <v>8580000</v>
      </c>
    </row>
    <row r="13" spans="1:7">
      <c r="A13" s="224">
        <v>8</v>
      </c>
      <c r="B13" s="223" t="s">
        <v>26</v>
      </c>
      <c r="C13" s="222">
        <v>0.5</v>
      </c>
      <c r="D13" s="222">
        <v>1</v>
      </c>
      <c r="E13" s="224">
        <v>105000</v>
      </c>
      <c r="F13" s="224">
        <f t="shared" si="1"/>
        <v>52500</v>
      </c>
      <c r="G13" s="224">
        <f t="shared" si="0"/>
        <v>682500</v>
      </c>
    </row>
    <row r="14" spans="1:7">
      <c r="A14" s="224">
        <v>9</v>
      </c>
      <c r="B14" s="223" t="s">
        <v>14</v>
      </c>
      <c r="C14" s="222">
        <v>1</v>
      </c>
      <c r="D14" s="222">
        <v>1</v>
      </c>
      <c r="E14" s="224">
        <v>105000</v>
      </c>
      <c r="F14" s="224">
        <f t="shared" si="1"/>
        <v>105000</v>
      </c>
      <c r="G14" s="224">
        <f t="shared" si="0"/>
        <v>1365000</v>
      </c>
    </row>
    <row r="15" spans="1:7" ht="27">
      <c r="A15" s="224">
        <v>10</v>
      </c>
      <c r="B15" s="223" t="s">
        <v>15</v>
      </c>
      <c r="C15" s="222">
        <v>2</v>
      </c>
      <c r="D15" s="222">
        <v>1</v>
      </c>
      <c r="E15" s="224">
        <v>105000</v>
      </c>
      <c r="F15" s="224">
        <f t="shared" si="1"/>
        <v>210000</v>
      </c>
      <c r="G15" s="224">
        <f t="shared" si="0"/>
        <v>2730000</v>
      </c>
    </row>
    <row r="16" spans="1:7">
      <c r="A16" s="224">
        <v>11</v>
      </c>
      <c r="B16" s="223" t="s">
        <v>22</v>
      </c>
      <c r="C16" s="222">
        <v>1</v>
      </c>
      <c r="D16" s="222">
        <v>1</v>
      </c>
      <c r="E16" s="224">
        <v>105000</v>
      </c>
      <c r="F16" s="224">
        <f t="shared" si="1"/>
        <v>105000</v>
      </c>
      <c r="G16" s="224">
        <f t="shared" si="0"/>
        <v>1365000</v>
      </c>
    </row>
    <row r="17" spans="1:7" ht="27">
      <c r="A17" s="224">
        <v>12</v>
      </c>
      <c r="B17" s="223" t="s">
        <v>21</v>
      </c>
      <c r="C17" s="222">
        <v>1</v>
      </c>
      <c r="D17" s="222">
        <v>1</v>
      </c>
      <c r="E17" s="224">
        <v>105000</v>
      </c>
      <c r="F17" s="224">
        <f t="shared" si="1"/>
        <v>105000</v>
      </c>
      <c r="G17" s="224">
        <f t="shared" si="0"/>
        <v>1365000</v>
      </c>
    </row>
    <row r="18" spans="1:7" ht="27">
      <c r="A18" s="224">
        <v>13</v>
      </c>
      <c r="B18" s="223" t="s">
        <v>17</v>
      </c>
      <c r="C18" s="222">
        <v>1.5</v>
      </c>
      <c r="D18" s="222">
        <v>1</v>
      </c>
      <c r="E18" s="224">
        <v>120000</v>
      </c>
      <c r="F18" s="224">
        <f t="shared" si="1"/>
        <v>180000</v>
      </c>
      <c r="G18" s="224">
        <f t="shared" si="0"/>
        <v>2340000</v>
      </c>
    </row>
    <row r="19" spans="1:7" ht="27">
      <c r="A19" s="224">
        <v>14</v>
      </c>
      <c r="B19" s="223" t="s">
        <v>18</v>
      </c>
      <c r="C19" s="222">
        <v>1</v>
      </c>
      <c r="D19" s="222">
        <v>1</v>
      </c>
      <c r="E19" s="224">
        <v>120000</v>
      </c>
      <c r="F19" s="224">
        <f t="shared" si="1"/>
        <v>120000</v>
      </c>
      <c r="G19" s="224">
        <f t="shared" si="0"/>
        <v>1560000</v>
      </c>
    </row>
    <row r="20" spans="1:7">
      <c r="A20" s="224">
        <v>15</v>
      </c>
      <c r="B20" s="223" t="s">
        <v>19</v>
      </c>
      <c r="C20" s="224">
        <v>2</v>
      </c>
      <c r="D20" s="222">
        <v>1</v>
      </c>
      <c r="E20" s="224">
        <v>105000</v>
      </c>
      <c r="F20" s="224">
        <f t="shared" si="1"/>
        <v>210000</v>
      </c>
      <c r="G20" s="224">
        <f t="shared" si="0"/>
        <v>2730000</v>
      </c>
    </row>
    <row r="21" spans="1:7">
      <c r="A21" s="227"/>
      <c r="B21" s="223" t="s">
        <v>20</v>
      </c>
      <c r="C21" s="222">
        <f>SUM(C6:C20)</f>
        <v>26.97</v>
      </c>
      <c r="D21" s="222"/>
      <c r="E21" s="224"/>
      <c r="F21" s="224">
        <f>SUM(F6:F20)</f>
        <v>3100150</v>
      </c>
      <c r="G21" s="224">
        <f>SUM(G6:G20)</f>
        <v>40301950</v>
      </c>
    </row>
  </sheetData>
  <mergeCells count="2">
    <mergeCell ref="B3:G3"/>
    <mergeCell ref="A2:G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8"/>
  <sheetViews>
    <sheetView workbookViewId="0">
      <selection activeCell="C2" sqref="C2:G2"/>
    </sheetView>
  </sheetViews>
  <sheetFormatPr defaultRowHeight="15"/>
  <cols>
    <col min="1" max="1" width="9.28515625" bestFit="1" customWidth="1"/>
    <col min="2" max="2" width="14.7109375" customWidth="1"/>
    <col min="3" max="5" width="9.28515625" bestFit="1" customWidth="1"/>
    <col min="6" max="6" width="10.28515625" bestFit="1" customWidth="1"/>
    <col min="7" max="7" width="11.5703125" bestFit="1" customWidth="1"/>
  </cols>
  <sheetData>
    <row r="1" spans="1:7" ht="17.25">
      <c r="A1" s="14"/>
      <c r="B1" s="15"/>
      <c r="C1" s="16"/>
      <c r="D1" s="16"/>
      <c r="E1" s="16"/>
      <c r="F1" s="237"/>
      <c r="G1" s="237"/>
    </row>
    <row r="2" spans="1:7" ht="58.5" customHeight="1">
      <c r="A2" s="227"/>
      <c r="B2" s="223"/>
      <c r="C2" s="243" t="s">
        <v>201</v>
      </c>
      <c r="D2" s="243"/>
      <c r="E2" s="243"/>
      <c r="F2" s="243"/>
      <c r="G2" s="243"/>
    </row>
    <row r="3" spans="1:7" ht="68.25" customHeight="1">
      <c r="A3" s="233" t="s">
        <v>197</v>
      </c>
      <c r="B3" s="233"/>
      <c r="C3" s="233"/>
      <c r="D3" s="233"/>
      <c r="E3" s="233"/>
      <c r="F3" s="233"/>
      <c r="G3" s="233"/>
    </row>
    <row r="4" spans="1:7" ht="112.5">
      <c r="A4" s="228" t="s">
        <v>0</v>
      </c>
      <c r="B4" s="223" t="s">
        <v>1</v>
      </c>
      <c r="C4" s="225" t="s">
        <v>2</v>
      </c>
      <c r="D4" s="225" t="s">
        <v>3</v>
      </c>
      <c r="E4" s="225" t="s">
        <v>4</v>
      </c>
      <c r="F4" s="226" t="s">
        <v>5</v>
      </c>
      <c r="G4" s="225" t="s">
        <v>6</v>
      </c>
    </row>
    <row r="5" spans="1:7">
      <c r="A5" s="222">
        <v>1</v>
      </c>
      <c r="B5" s="222">
        <v>2</v>
      </c>
      <c r="C5" s="230">
        <v>3</v>
      </c>
      <c r="D5" s="230">
        <v>4</v>
      </c>
      <c r="E5" s="230">
        <v>5</v>
      </c>
      <c r="F5" s="230">
        <v>6</v>
      </c>
      <c r="G5" s="230">
        <v>7</v>
      </c>
    </row>
    <row r="6" spans="1:7" s="6" customFormat="1" ht="33.75" customHeight="1">
      <c r="A6" s="224">
        <v>1</v>
      </c>
      <c r="B6" s="231" t="s">
        <v>7</v>
      </c>
      <c r="C6" s="222">
        <v>1</v>
      </c>
      <c r="D6" s="222">
        <v>1</v>
      </c>
      <c r="E6" s="224">
        <v>140000</v>
      </c>
      <c r="F6" s="224">
        <f>C6*E6</f>
        <v>140000</v>
      </c>
      <c r="G6" s="224">
        <f>F6*13</f>
        <v>1820000</v>
      </c>
    </row>
    <row r="7" spans="1:7" s="6" customFormat="1" ht="62.25" customHeight="1">
      <c r="A7" s="224">
        <v>2</v>
      </c>
      <c r="B7" s="231" t="s">
        <v>8</v>
      </c>
      <c r="C7" s="222">
        <v>0.25</v>
      </c>
      <c r="D7" s="222">
        <v>1</v>
      </c>
      <c r="E7" s="224">
        <v>120000</v>
      </c>
      <c r="F7" s="224">
        <f t="shared" ref="F7:F17" si="0">C7*E7</f>
        <v>30000</v>
      </c>
      <c r="G7" s="224">
        <f>F7*13</f>
        <v>390000</v>
      </c>
    </row>
    <row r="8" spans="1:7" s="6" customFormat="1" ht="33.75" customHeight="1">
      <c r="A8" s="224">
        <v>3</v>
      </c>
      <c r="B8" s="231" t="s">
        <v>9</v>
      </c>
      <c r="C8" s="222">
        <v>0.5</v>
      </c>
      <c r="D8" s="222">
        <v>1</v>
      </c>
      <c r="E8" s="224">
        <v>110000</v>
      </c>
      <c r="F8" s="224">
        <f t="shared" si="0"/>
        <v>55000</v>
      </c>
      <c r="G8" s="224">
        <f>F8*13</f>
        <v>715000</v>
      </c>
    </row>
    <row r="9" spans="1:7" s="6" customFormat="1" ht="33.75" customHeight="1">
      <c r="A9" s="224">
        <v>4</v>
      </c>
      <c r="B9" s="231" t="s">
        <v>10</v>
      </c>
      <c r="C9" s="222">
        <v>0.5</v>
      </c>
      <c r="D9" s="222">
        <v>1</v>
      </c>
      <c r="E9" s="224">
        <v>110000</v>
      </c>
      <c r="F9" s="224">
        <f t="shared" si="0"/>
        <v>55000</v>
      </c>
      <c r="G9" s="224">
        <f>F9*13</f>
        <v>715000</v>
      </c>
    </row>
    <row r="10" spans="1:7" s="6" customFormat="1" ht="33.75" customHeight="1">
      <c r="A10" s="224">
        <v>5</v>
      </c>
      <c r="B10" s="231" t="s">
        <v>12</v>
      </c>
      <c r="C10" s="222">
        <v>2.2400000000000002</v>
      </c>
      <c r="D10" s="222">
        <v>1</v>
      </c>
      <c r="E10" s="224">
        <v>120000</v>
      </c>
      <c r="F10" s="224">
        <f>C10*E10</f>
        <v>268800</v>
      </c>
      <c r="G10" s="224">
        <f t="shared" ref="G10:G15" si="1">F10*13</f>
        <v>3494400</v>
      </c>
    </row>
    <row r="11" spans="1:7" s="6" customFormat="1" ht="33.75" customHeight="1">
      <c r="A11" s="224">
        <v>6</v>
      </c>
      <c r="B11" s="231" t="s">
        <v>13</v>
      </c>
      <c r="C11" s="222">
        <v>2</v>
      </c>
      <c r="D11" s="222">
        <v>1</v>
      </c>
      <c r="E11" s="224">
        <v>110000</v>
      </c>
      <c r="F11" s="224">
        <f t="shared" si="0"/>
        <v>220000</v>
      </c>
      <c r="G11" s="224">
        <f t="shared" si="1"/>
        <v>2860000</v>
      </c>
    </row>
    <row r="12" spans="1:7" s="6" customFormat="1" ht="33.75" customHeight="1">
      <c r="A12" s="224">
        <v>7</v>
      </c>
      <c r="B12" s="231" t="s">
        <v>14</v>
      </c>
      <c r="C12" s="222">
        <v>1</v>
      </c>
      <c r="D12" s="222">
        <v>1</v>
      </c>
      <c r="E12" s="224">
        <v>105000</v>
      </c>
      <c r="F12" s="224">
        <f t="shared" si="0"/>
        <v>105000</v>
      </c>
      <c r="G12" s="224">
        <f t="shared" si="1"/>
        <v>1365000</v>
      </c>
    </row>
    <row r="13" spans="1:7" s="6" customFormat="1" ht="33.75" customHeight="1">
      <c r="A13" s="224">
        <v>8</v>
      </c>
      <c r="B13" s="231" t="s">
        <v>16</v>
      </c>
      <c r="C13" s="222">
        <v>0.5</v>
      </c>
      <c r="D13" s="222">
        <v>1</v>
      </c>
      <c r="E13" s="224">
        <v>105000</v>
      </c>
      <c r="F13" s="224">
        <f t="shared" si="0"/>
        <v>52500</v>
      </c>
      <c r="G13" s="224">
        <f t="shared" si="1"/>
        <v>682500</v>
      </c>
    </row>
    <row r="14" spans="1:7" s="6" customFormat="1" ht="33.75" customHeight="1">
      <c r="A14" s="224">
        <v>9</v>
      </c>
      <c r="B14" s="231" t="s">
        <v>17</v>
      </c>
      <c r="C14" s="222">
        <v>0.5</v>
      </c>
      <c r="D14" s="222">
        <v>1</v>
      </c>
      <c r="E14" s="224">
        <v>120000</v>
      </c>
      <c r="F14" s="224">
        <f t="shared" si="0"/>
        <v>60000</v>
      </c>
      <c r="G14" s="224">
        <f t="shared" si="1"/>
        <v>780000</v>
      </c>
    </row>
    <row r="15" spans="1:7" s="6" customFormat="1" ht="33.75" customHeight="1">
      <c r="A15" s="224">
        <v>10</v>
      </c>
      <c r="B15" s="223" t="s">
        <v>18</v>
      </c>
      <c r="C15" s="222">
        <v>0.25</v>
      </c>
      <c r="D15" s="222">
        <v>1</v>
      </c>
      <c r="E15" s="224">
        <v>120000</v>
      </c>
      <c r="F15" s="224">
        <f t="shared" si="0"/>
        <v>30000</v>
      </c>
      <c r="G15" s="224">
        <f t="shared" si="1"/>
        <v>390000</v>
      </c>
    </row>
    <row r="16" spans="1:7" s="6" customFormat="1" ht="33.75" customHeight="1">
      <c r="A16" s="224">
        <v>11</v>
      </c>
      <c r="B16" s="231" t="s">
        <v>24</v>
      </c>
      <c r="C16" s="222">
        <v>1</v>
      </c>
      <c r="D16" s="222">
        <v>1</v>
      </c>
      <c r="E16" s="224">
        <v>105000</v>
      </c>
      <c r="F16" s="224">
        <f t="shared" si="0"/>
        <v>105000</v>
      </c>
      <c r="G16" s="224">
        <f>F16*13</f>
        <v>1365000</v>
      </c>
    </row>
    <row r="17" spans="1:7" s="6" customFormat="1" ht="33.75" customHeight="1">
      <c r="A17" s="224">
        <v>12</v>
      </c>
      <c r="B17" s="231" t="s">
        <v>19</v>
      </c>
      <c r="C17" s="224">
        <v>0.5</v>
      </c>
      <c r="D17" s="222">
        <v>1</v>
      </c>
      <c r="E17" s="224">
        <v>105000</v>
      </c>
      <c r="F17" s="224">
        <f t="shared" si="0"/>
        <v>52500</v>
      </c>
      <c r="G17" s="224">
        <f>F17*13</f>
        <v>682500</v>
      </c>
    </row>
    <row r="18" spans="1:7" s="6" customFormat="1" ht="33.75" customHeight="1">
      <c r="A18" s="227"/>
      <c r="B18" s="223" t="s">
        <v>20</v>
      </c>
      <c r="C18" s="221">
        <f>SUM(C6:C17)</f>
        <v>10.24</v>
      </c>
      <c r="D18" s="221"/>
      <c r="E18" s="227"/>
      <c r="F18" s="227">
        <f>SUM(F6:F17)</f>
        <v>1173800</v>
      </c>
      <c r="G18" s="229">
        <f>SUM(G6:G17)</f>
        <v>15259400</v>
      </c>
    </row>
  </sheetData>
  <mergeCells count="3">
    <mergeCell ref="F1:G1"/>
    <mergeCell ref="C2:G2"/>
    <mergeCell ref="A3:G3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8"/>
  <sheetViews>
    <sheetView workbookViewId="0">
      <selection activeCell="C2" sqref="C2:G2"/>
    </sheetView>
  </sheetViews>
  <sheetFormatPr defaultRowHeight="15"/>
  <cols>
    <col min="1" max="1" width="9.28515625" bestFit="1" customWidth="1"/>
    <col min="2" max="2" width="17.42578125" customWidth="1"/>
    <col min="3" max="5" width="9.28515625" bestFit="1" customWidth="1"/>
    <col min="6" max="6" width="10.28515625" bestFit="1" customWidth="1"/>
    <col min="7" max="7" width="11.5703125" bestFit="1" customWidth="1"/>
  </cols>
  <sheetData>
    <row r="1" spans="1:7" ht="17.25">
      <c r="A1" s="14"/>
      <c r="B1" s="15"/>
      <c r="C1" s="16"/>
      <c r="D1" s="16"/>
      <c r="E1" s="16"/>
      <c r="F1" s="237"/>
      <c r="G1" s="237"/>
    </row>
    <row r="2" spans="1:7" ht="57" customHeight="1">
      <c r="A2" s="227"/>
      <c r="B2" s="223"/>
      <c r="C2" s="243" t="s">
        <v>202</v>
      </c>
      <c r="D2" s="243"/>
      <c r="E2" s="243"/>
      <c r="F2" s="243"/>
      <c r="G2" s="243"/>
    </row>
    <row r="3" spans="1:7" ht="56.25" customHeight="1">
      <c r="A3" s="233" t="s">
        <v>167</v>
      </c>
      <c r="B3" s="233"/>
      <c r="C3" s="233"/>
      <c r="D3" s="233"/>
      <c r="E3" s="233"/>
      <c r="F3" s="233"/>
      <c r="G3" s="233"/>
    </row>
    <row r="4" spans="1:7" ht="112.5">
      <c r="A4" s="228" t="s">
        <v>0</v>
      </c>
      <c r="B4" s="223" t="s">
        <v>1</v>
      </c>
      <c r="C4" s="225" t="s">
        <v>2</v>
      </c>
      <c r="D4" s="225" t="s">
        <v>3</v>
      </c>
      <c r="E4" s="225" t="s">
        <v>4</v>
      </c>
      <c r="F4" s="226" t="s">
        <v>5</v>
      </c>
      <c r="G4" s="225" t="s">
        <v>6</v>
      </c>
    </row>
    <row r="5" spans="1:7">
      <c r="A5" s="222">
        <v>1</v>
      </c>
      <c r="B5" s="222">
        <v>2</v>
      </c>
      <c r="C5" s="230">
        <v>3</v>
      </c>
      <c r="D5" s="230">
        <v>4</v>
      </c>
      <c r="E5" s="230">
        <v>5</v>
      </c>
      <c r="F5" s="230">
        <v>6</v>
      </c>
      <c r="G5" s="230">
        <v>7</v>
      </c>
    </row>
    <row r="6" spans="1:7" s="6" customFormat="1" ht="27" customHeight="1">
      <c r="A6" s="224">
        <v>1</v>
      </c>
      <c r="B6" s="231" t="s">
        <v>7</v>
      </c>
      <c r="C6" s="222">
        <v>1</v>
      </c>
      <c r="D6" s="222">
        <v>1</v>
      </c>
      <c r="E6" s="224">
        <v>140000</v>
      </c>
      <c r="F6" s="224">
        <f>C6*E6</f>
        <v>140000</v>
      </c>
      <c r="G6" s="224">
        <f>F6*13</f>
        <v>1820000</v>
      </c>
    </row>
    <row r="7" spans="1:7" s="6" customFormat="1" ht="27" customHeight="1">
      <c r="A7" s="224">
        <v>2</v>
      </c>
      <c r="B7" s="231" t="s">
        <v>8</v>
      </c>
      <c r="C7" s="222">
        <v>0.25</v>
      </c>
      <c r="D7" s="222">
        <v>1</v>
      </c>
      <c r="E7" s="224">
        <v>120000</v>
      </c>
      <c r="F7" s="224">
        <f t="shared" ref="F7:F17" si="0">C7*E7</f>
        <v>30000</v>
      </c>
      <c r="G7" s="224">
        <f>F7*13</f>
        <v>390000</v>
      </c>
    </row>
    <row r="8" spans="1:7" s="6" customFormat="1" ht="27" customHeight="1">
      <c r="A8" s="224">
        <v>3</v>
      </c>
      <c r="B8" s="231" t="s">
        <v>9</v>
      </c>
      <c r="C8" s="222">
        <v>0.5</v>
      </c>
      <c r="D8" s="222">
        <v>1</v>
      </c>
      <c r="E8" s="224">
        <v>110000</v>
      </c>
      <c r="F8" s="224">
        <f t="shared" si="0"/>
        <v>55000</v>
      </c>
      <c r="G8" s="224">
        <f>F8*13</f>
        <v>715000</v>
      </c>
    </row>
    <row r="9" spans="1:7" s="6" customFormat="1" ht="27" customHeight="1">
      <c r="A9" s="224">
        <v>4</v>
      </c>
      <c r="B9" s="231" t="s">
        <v>10</v>
      </c>
      <c r="C9" s="222">
        <v>0.5</v>
      </c>
      <c r="D9" s="222">
        <v>1</v>
      </c>
      <c r="E9" s="224">
        <v>110000</v>
      </c>
      <c r="F9" s="224">
        <f t="shared" si="0"/>
        <v>55000</v>
      </c>
      <c r="G9" s="224">
        <f>F9*13</f>
        <v>715000</v>
      </c>
    </row>
    <row r="10" spans="1:7" s="6" customFormat="1" ht="27" customHeight="1">
      <c r="A10" s="224">
        <v>5</v>
      </c>
      <c r="B10" s="231" t="s">
        <v>12</v>
      </c>
      <c r="C10" s="222">
        <v>2.2400000000000002</v>
      </c>
      <c r="D10" s="222">
        <v>1</v>
      </c>
      <c r="E10" s="224">
        <v>120000</v>
      </c>
      <c r="F10" s="224">
        <f>C10*E10</f>
        <v>268800</v>
      </c>
      <c r="G10" s="224">
        <f t="shared" ref="G10:G15" si="1">F10*13</f>
        <v>3494400</v>
      </c>
    </row>
    <row r="11" spans="1:7" s="6" customFormat="1" ht="27" customHeight="1">
      <c r="A11" s="224">
        <v>6</v>
      </c>
      <c r="B11" s="231" t="s">
        <v>13</v>
      </c>
      <c r="C11" s="222">
        <v>2</v>
      </c>
      <c r="D11" s="222">
        <v>1</v>
      </c>
      <c r="E11" s="224">
        <v>110000</v>
      </c>
      <c r="F11" s="224">
        <f t="shared" si="0"/>
        <v>220000</v>
      </c>
      <c r="G11" s="224">
        <f t="shared" si="1"/>
        <v>2860000</v>
      </c>
    </row>
    <row r="12" spans="1:7" s="6" customFormat="1" ht="27" customHeight="1">
      <c r="A12" s="224">
        <v>7</v>
      </c>
      <c r="B12" s="231" t="s">
        <v>14</v>
      </c>
      <c r="C12" s="222">
        <v>1</v>
      </c>
      <c r="D12" s="222">
        <v>1</v>
      </c>
      <c r="E12" s="224">
        <v>105000</v>
      </c>
      <c r="F12" s="224">
        <f t="shared" si="0"/>
        <v>105000</v>
      </c>
      <c r="G12" s="224">
        <f t="shared" si="1"/>
        <v>1365000</v>
      </c>
    </row>
    <row r="13" spans="1:7" s="6" customFormat="1" ht="27" customHeight="1">
      <c r="A13" s="224">
        <v>8</v>
      </c>
      <c r="B13" s="231" t="s">
        <v>16</v>
      </c>
      <c r="C13" s="222">
        <v>0.5</v>
      </c>
      <c r="D13" s="222">
        <v>1</v>
      </c>
      <c r="E13" s="224">
        <v>105000</v>
      </c>
      <c r="F13" s="224">
        <f t="shared" si="0"/>
        <v>52500</v>
      </c>
      <c r="G13" s="224">
        <f t="shared" si="1"/>
        <v>682500</v>
      </c>
    </row>
    <row r="14" spans="1:7" s="6" customFormat="1" ht="27" customHeight="1">
      <c r="A14" s="224">
        <v>9</v>
      </c>
      <c r="B14" s="231" t="s">
        <v>17</v>
      </c>
      <c r="C14" s="222">
        <v>0.5</v>
      </c>
      <c r="D14" s="222">
        <v>1</v>
      </c>
      <c r="E14" s="224">
        <v>120000</v>
      </c>
      <c r="F14" s="224">
        <f t="shared" si="0"/>
        <v>60000</v>
      </c>
      <c r="G14" s="224">
        <f t="shared" si="1"/>
        <v>780000</v>
      </c>
    </row>
    <row r="15" spans="1:7" s="6" customFormat="1" ht="27" customHeight="1">
      <c r="A15" s="224">
        <v>10</v>
      </c>
      <c r="B15" s="223" t="s">
        <v>18</v>
      </c>
      <c r="C15" s="222">
        <v>0.25</v>
      </c>
      <c r="D15" s="222">
        <v>1</v>
      </c>
      <c r="E15" s="224">
        <v>120000</v>
      </c>
      <c r="F15" s="224">
        <f t="shared" si="0"/>
        <v>30000</v>
      </c>
      <c r="G15" s="224">
        <f t="shared" si="1"/>
        <v>390000</v>
      </c>
    </row>
    <row r="16" spans="1:7" s="6" customFormat="1" ht="27" customHeight="1">
      <c r="A16" s="224">
        <v>11</v>
      </c>
      <c r="B16" s="231" t="s">
        <v>24</v>
      </c>
      <c r="C16" s="222">
        <v>1</v>
      </c>
      <c r="D16" s="222">
        <v>1</v>
      </c>
      <c r="E16" s="224">
        <v>105000</v>
      </c>
      <c r="F16" s="224">
        <f t="shared" si="0"/>
        <v>105000</v>
      </c>
      <c r="G16" s="224">
        <f>F16*13</f>
        <v>1365000</v>
      </c>
    </row>
    <row r="17" spans="1:7" s="6" customFormat="1" ht="27" customHeight="1">
      <c r="A17" s="224">
        <v>12</v>
      </c>
      <c r="B17" s="231" t="s">
        <v>19</v>
      </c>
      <c r="C17" s="224">
        <v>0.5</v>
      </c>
      <c r="D17" s="222">
        <v>1</v>
      </c>
      <c r="E17" s="224">
        <v>105000</v>
      </c>
      <c r="F17" s="224">
        <f t="shared" si="0"/>
        <v>52500</v>
      </c>
      <c r="G17" s="224">
        <f>F17*13</f>
        <v>682500</v>
      </c>
    </row>
    <row r="18" spans="1:7" s="6" customFormat="1" ht="27" customHeight="1">
      <c r="A18" s="227"/>
      <c r="B18" s="223" t="s">
        <v>20</v>
      </c>
      <c r="C18" s="221">
        <f>SUM(C6:C17)</f>
        <v>10.24</v>
      </c>
      <c r="D18" s="221"/>
      <c r="E18" s="227"/>
      <c r="F18" s="227">
        <f>SUM(F6:F17)</f>
        <v>1173800</v>
      </c>
      <c r="G18" s="229">
        <f>SUM(G6:G17)</f>
        <v>15259400</v>
      </c>
    </row>
  </sheetData>
  <mergeCells count="3">
    <mergeCell ref="F1:G1"/>
    <mergeCell ref="C2:G2"/>
    <mergeCell ref="A3:G3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G19"/>
  <sheetViews>
    <sheetView workbookViewId="0">
      <selection activeCell="A6" sqref="A6:G6"/>
    </sheetView>
  </sheetViews>
  <sheetFormatPr defaultRowHeight="12.75"/>
  <cols>
    <col min="1" max="1" width="6.140625" style="4" customWidth="1"/>
    <col min="2" max="2" width="31" style="5" customWidth="1"/>
    <col min="3" max="3" width="7.7109375" style="6" customWidth="1"/>
    <col min="4" max="4" width="6.42578125" style="6" customWidth="1"/>
    <col min="5" max="5" width="12.140625" style="6" customWidth="1"/>
    <col min="6" max="6" width="11.140625" style="6" customWidth="1"/>
    <col min="7" max="7" width="10.28515625" style="6" customWidth="1"/>
    <col min="8" max="255" width="9.140625" style="6"/>
    <col min="256" max="256" width="6.140625" style="6" customWidth="1"/>
    <col min="257" max="257" width="31" style="6" customWidth="1"/>
    <col min="258" max="261" width="7.7109375" style="6" customWidth="1"/>
    <col min="262" max="262" width="11.140625" style="6" customWidth="1"/>
    <col min="263" max="263" width="10.7109375" style="6" customWidth="1"/>
    <col min="264" max="511" width="9.140625" style="6"/>
    <col min="512" max="512" width="6.140625" style="6" customWidth="1"/>
    <col min="513" max="513" width="31" style="6" customWidth="1"/>
    <col min="514" max="517" width="7.7109375" style="6" customWidth="1"/>
    <col min="518" max="518" width="11.140625" style="6" customWidth="1"/>
    <col min="519" max="519" width="10.7109375" style="6" customWidth="1"/>
    <col min="520" max="767" width="9.140625" style="6"/>
    <col min="768" max="768" width="6.140625" style="6" customWidth="1"/>
    <col min="769" max="769" width="31" style="6" customWidth="1"/>
    <col min="770" max="773" width="7.7109375" style="6" customWidth="1"/>
    <col min="774" max="774" width="11.140625" style="6" customWidth="1"/>
    <col min="775" max="775" width="10.7109375" style="6" customWidth="1"/>
    <col min="776" max="1023" width="9.140625" style="6"/>
    <col min="1024" max="1024" width="6.140625" style="6" customWidth="1"/>
    <col min="1025" max="1025" width="31" style="6" customWidth="1"/>
    <col min="1026" max="1029" width="7.7109375" style="6" customWidth="1"/>
    <col min="1030" max="1030" width="11.140625" style="6" customWidth="1"/>
    <col min="1031" max="1031" width="10.7109375" style="6" customWidth="1"/>
    <col min="1032" max="1279" width="9.140625" style="6"/>
    <col min="1280" max="1280" width="6.140625" style="6" customWidth="1"/>
    <col min="1281" max="1281" width="31" style="6" customWidth="1"/>
    <col min="1282" max="1285" width="7.7109375" style="6" customWidth="1"/>
    <col min="1286" max="1286" width="11.140625" style="6" customWidth="1"/>
    <col min="1287" max="1287" width="10.7109375" style="6" customWidth="1"/>
    <col min="1288" max="1535" width="9.140625" style="6"/>
    <col min="1536" max="1536" width="6.140625" style="6" customWidth="1"/>
    <col min="1537" max="1537" width="31" style="6" customWidth="1"/>
    <col min="1538" max="1541" width="7.7109375" style="6" customWidth="1"/>
    <col min="1542" max="1542" width="11.140625" style="6" customWidth="1"/>
    <col min="1543" max="1543" width="10.7109375" style="6" customWidth="1"/>
    <col min="1544" max="1791" width="9.140625" style="6"/>
    <col min="1792" max="1792" width="6.140625" style="6" customWidth="1"/>
    <col min="1793" max="1793" width="31" style="6" customWidth="1"/>
    <col min="1794" max="1797" width="7.7109375" style="6" customWidth="1"/>
    <col min="1798" max="1798" width="11.140625" style="6" customWidth="1"/>
    <col min="1799" max="1799" width="10.7109375" style="6" customWidth="1"/>
    <col min="1800" max="2047" width="9.140625" style="6"/>
    <col min="2048" max="2048" width="6.140625" style="6" customWidth="1"/>
    <col min="2049" max="2049" width="31" style="6" customWidth="1"/>
    <col min="2050" max="2053" width="7.7109375" style="6" customWidth="1"/>
    <col min="2054" max="2054" width="11.140625" style="6" customWidth="1"/>
    <col min="2055" max="2055" width="10.7109375" style="6" customWidth="1"/>
    <col min="2056" max="2303" width="9.140625" style="6"/>
    <col min="2304" max="2304" width="6.140625" style="6" customWidth="1"/>
    <col min="2305" max="2305" width="31" style="6" customWidth="1"/>
    <col min="2306" max="2309" width="7.7109375" style="6" customWidth="1"/>
    <col min="2310" max="2310" width="11.140625" style="6" customWidth="1"/>
    <col min="2311" max="2311" width="10.7109375" style="6" customWidth="1"/>
    <col min="2312" max="2559" width="9.140625" style="6"/>
    <col min="2560" max="2560" width="6.140625" style="6" customWidth="1"/>
    <col min="2561" max="2561" width="31" style="6" customWidth="1"/>
    <col min="2562" max="2565" width="7.7109375" style="6" customWidth="1"/>
    <col min="2566" max="2566" width="11.140625" style="6" customWidth="1"/>
    <col min="2567" max="2567" width="10.7109375" style="6" customWidth="1"/>
    <col min="2568" max="2815" width="9.140625" style="6"/>
    <col min="2816" max="2816" width="6.140625" style="6" customWidth="1"/>
    <col min="2817" max="2817" width="31" style="6" customWidth="1"/>
    <col min="2818" max="2821" width="7.7109375" style="6" customWidth="1"/>
    <col min="2822" max="2822" width="11.140625" style="6" customWidth="1"/>
    <col min="2823" max="2823" width="10.7109375" style="6" customWidth="1"/>
    <col min="2824" max="3071" width="9.140625" style="6"/>
    <col min="3072" max="3072" width="6.140625" style="6" customWidth="1"/>
    <col min="3073" max="3073" width="31" style="6" customWidth="1"/>
    <col min="3074" max="3077" width="7.7109375" style="6" customWidth="1"/>
    <col min="3078" max="3078" width="11.140625" style="6" customWidth="1"/>
    <col min="3079" max="3079" width="10.7109375" style="6" customWidth="1"/>
    <col min="3080" max="3327" width="9.140625" style="6"/>
    <col min="3328" max="3328" width="6.140625" style="6" customWidth="1"/>
    <col min="3329" max="3329" width="31" style="6" customWidth="1"/>
    <col min="3330" max="3333" width="7.7109375" style="6" customWidth="1"/>
    <col min="3334" max="3334" width="11.140625" style="6" customWidth="1"/>
    <col min="3335" max="3335" width="10.7109375" style="6" customWidth="1"/>
    <col min="3336" max="3583" width="9.140625" style="6"/>
    <col min="3584" max="3584" width="6.140625" style="6" customWidth="1"/>
    <col min="3585" max="3585" width="31" style="6" customWidth="1"/>
    <col min="3586" max="3589" width="7.7109375" style="6" customWidth="1"/>
    <col min="3590" max="3590" width="11.140625" style="6" customWidth="1"/>
    <col min="3591" max="3591" width="10.7109375" style="6" customWidth="1"/>
    <col min="3592" max="3839" width="9.140625" style="6"/>
    <col min="3840" max="3840" width="6.140625" style="6" customWidth="1"/>
    <col min="3841" max="3841" width="31" style="6" customWidth="1"/>
    <col min="3842" max="3845" width="7.7109375" style="6" customWidth="1"/>
    <col min="3846" max="3846" width="11.140625" style="6" customWidth="1"/>
    <col min="3847" max="3847" width="10.7109375" style="6" customWidth="1"/>
    <col min="3848" max="4095" width="9.140625" style="6"/>
    <col min="4096" max="4096" width="6.140625" style="6" customWidth="1"/>
    <col min="4097" max="4097" width="31" style="6" customWidth="1"/>
    <col min="4098" max="4101" width="7.7109375" style="6" customWidth="1"/>
    <col min="4102" max="4102" width="11.140625" style="6" customWidth="1"/>
    <col min="4103" max="4103" width="10.7109375" style="6" customWidth="1"/>
    <col min="4104" max="4351" width="9.140625" style="6"/>
    <col min="4352" max="4352" width="6.140625" style="6" customWidth="1"/>
    <col min="4353" max="4353" width="31" style="6" customWidth="1"/>
    <col min="4354" max="4357" width="7.7109375" style="6" customWidth="1"/>
    <col min="4358" max="4358" width="11.140625" style="6" customWidth="1"/>
    <col min="4359" max="4359" width="10.7109375" style="6" customWidth="1"/>
    <col min="4360" max="4607" width="9.140625" style="6"/>
    <col min="4608" max="4608" width="6.140625" style="6" customWidth="1"/>
    <col min="4609" max="4609" width="31" style="6" customWidth="1"/>
    <col min="4610" max="4613" width="7.7109375" style="6" customWidth="1"/>
    <col min="4614" max="4614" width="11.140625" style="6" customWidth="1"/>
    <col min="4615" max="4615" width="10.7109375" style="6" customWidth="1"/>
    <col min="4616" max="4863" width="9.140625" style="6"/>
    <col min="4864" max="4864" width="6.140625" style="6" customWidth="1"/>
    <col min="4865" max="4865" width="31" style="6" customWidth="1"/>
    <col min="4866" max="4869" width="7.7109375" style="6" customWidth="1"/>
    <col min="4870" max="4870" width="11.140625" style="6" customWidth="1"/>
    <col min="4871" max="4871" width="10.7109375" style="6" customWidth="1"/>
    <col min="4872" max="5119" width="9.140625" style="6"/>
    <col min="5120" max="5120" width="6.140625" style="6" customWidth="1"/>
    <col min="5121" max="5121" width="31" style="6" customWidth="1"/>
    <col min="5122" max="5125" width="7.7109375" style="6" customWidth="1"/>
    <col min="5126" max="5126" width="11.140625" style="6" customWidth="1"/>
    <col min="5127" max="5127" width="10.7109375" style="6" customWidth="1"/>
    <col min="5128" max="5375" width="9.140625" style="6"/>
    <col min="5376" max="5376" width="6.140625" style="6" customWidth="1"/>
    <col min="5377" max="5377" width="31" style="6" customWidth="1"/>
    <col min="5378" max="5381" width="7.7109375" style="6" customWidth="1"/>
    <col min="5382" max="5382" width="11.140625" style="6" customWidth="1"/>
    <col min="5383" max="5383" width="10.7109375" style="6" customWidth="1"/>
    <col min="5384" max="5631" width="9.140625" style="6"/>
    <col min="5632" max="5632" width="6.140625" style="6" customWidth="1"/>
    <col min="5633" max="5633" width="31" style="6" customWidth="1"/>
    <col min="5634" max="5637" width="7.7109375" style="6" customWidth="1"/>
    <col min="5638" max="5638" width="11.140625" style="6" customWidth="1"/>
    <col min="5639" max="5639" width="10.7109375" style="6" customWidth="1"/>
    <col min="5640" max="5887" width="9.140625" style="6"/>
    <col min="5888" max="5888" width="6.140625" style="6" customWidth="1"/>
    <col min="5889" max="5889" width="31" style="6" customWidth="1"/>
    <col min="5890" max="5893" width="7.7109375" style="6" customWidth="1"/>
    <col min="5894" max="5894" width="11.140625" style="6" customWidth="1"/>
    <col min="5895" max="5895" width="10.7109375" style="6" customWidth="1"/>
    <col min="5896" max="6143" width="9.140625" style="6"/>
    <col min="6144" max="6144" width="6.140625" style="6" customWidth="1"/>
    <col min="6145" max="6145" width="31" style="6" customWidth="1"/>
    <col min="6146" max="6149" width="7.7109375" style="6" customWidth="1"/>
    <col min="6150" max="6150" width="11.140625" style="6" customWidth="1"/>
    <col min="6151" max="6151" width="10.7109375" style="6" customWidth="1"/>
    <col min="6152" max="6399" width="9.140625" style="6"/>
    <col min="6400" max="6400" width="6.140625" style="6" customWidth="1"/>
    <col min="6401" max="6401" width="31" style="6" customWidth="1"/>
    <col min="6402" max="6405" width="7.7109375" style="6" customWidth="1"/>
    <col min="6406" max="6406" width="11.140625" style="6" customWidth="1"/>
    <col min="6407" max="6407" width="10.7109375" style="6" customWidth="1"/>
    <col min="6408" max="6655" width="9.140625" style="6"/>
    <col min="6656" max="6656" width="6.140625" style="6" customWidth="1"/>
    <col min="6657" max="6657" width="31" style="6" customWidth="1"/>
    <col min="6658" max="6661" width="7.7109375" style="6" customWidth="1"/>
    <col min="6662" max="6662" width="11.140625" style="6" customWidth="1"/>
    <col min="6663" max="6663" width="10.7109375" style="6" customWidth="1"/>
    <col min="6664" max="6911" width="9.140625" style="6"/>
    <col min="6912" max="6912" width="6.140625" style="6" customWidth="1"/>
    <col min="6913" max="6913" width="31" style="6" customWidth="1"/>
    <col min="6914" max="6917" width="7.7109375" style="6" customWidth="1"/>
    <col min="6918" max="6918" width="11.140625" style="6" customWidth="1"/>
    <col min="6919" max="6919" width="10.7109375" style="6" customWidth="1"/>
    <col min="6920" max="7167" width="9.140625" style="6"/>
    <col min="7168" max="7168" width="6.140625" style="6" customWidth="1"/>
    <col min="7169" max="7169" width="31" style="6" customWidth="1"/>
    <col min="7170" max="7173" width="7.7109375" style="6" customWidth="1"/>
    <col min="7174" max="7174" width="11.140625" style="6" customWidth="1"/>
    <col min="7175" max="7175" width="10.7109375" style="6" customWidth="1"/>
    <col min="7176" max="7423" width="9.140625" style="6"/>
    <col min="7424" max="7424" width="6.140625" style="6" customWidth="1"/>
    <col min="7425" max="7425" width="31" style="6" customWidth="1"/>
    <col min="7426" max="7429" width="7.7109375" style="6" customWidth="1"/>
    <col min="7430" max="7430" width="11.140625" style="6" customWidth="1"/>
    <col min="7431" max="7431" width="10.7109375" style="6" customWidth="1"/>
    <col min="7432" max="7679" width="9.140625" style="6"/>
    <col min="7680" max="7680" width="6.140625" style="6" customWidth="1"/>
    <col min="7681" max="7681" width="31" style="6" customWidth="1"/>
    <col min="7682" max="7685" width="7.7109375" style="6" customWidth="1"/>
    <col min="7686" max="7686" width="11.140625" style="6" customWidth="1"/>
    <col min="7687" max="7687" width="10.7109375" style="6" customWidth="1"/>
    <col min="7688" max="7935" width="9.140625" style="6"/>
    <col min="7936" max="7936" width="6.140625" style="6" customWidth="1"/>
    <col min="7937" max="7937" width="31" style="6" customWidth="1"/>
    <col min="7938" max="7941" width="7.7109375" style="6" customWidth="1"/>
    <col min="7942" max="7942" width="11.140625" style="6" customWidth="1"/>
    <col min="7943" max="7943" width="10.7109375" style="6" customWidth="1"/>
    <col min="7944" max="8191" width="9.140625" style="6"/>
    <col min="8192" max="8192" width="6.140625" style="6" customWidth="1"/>
    <col min="8193" max="8193" width="31" style="6" customWidth="1"/>
    <col min="8194" max="8197" width="7.7109375" style="6" customWidth="1"/>
    <col min="8198" max="8198" width="11.140625" style="6" customWidth="1"/>
    <col min="8199" max="8199" width="10.7109375" style="6" customWidth="1"/>
    <col min="8200" max="8447" width="9.140625" style="6"/>
    <col min="8448" max="8448" width="6.140625" style="6" customWidth="1"/>
    <col min="8449" max="8449" width="31" style="6" customWidth="1"/>
    <col min="8450" max="8453" width="7.7109375" style="6" customWidth="1"/>
    <col min="8454" max="8454" width="11.140625" style="6" customWidth="1"/>
    <col min="8455" max="8455" width="10.7109375" style="6" customWidth="1"/>
    <col min="8456" max="8703" width="9.140625" style="6"/>
    <col min="8704" max="8704" width="6.140625" style="6" customWidth="1"/>
    <col min="8705" max="8705" width="31" style="6" customWidth="1"/>
    <col min="8706" max="8709" width="7.7109375" style="6" customWidth="1"/>
    <col min="8710" max="8710" width="11.140625" style="6" customWidth="1"/>
    <col min="8711" max="8711" width="10.7109375" style="6" customWidth="1"/>
    <col min="8712" max="8959" width="9.140625" style="6"/>
    <col min="8960" max="8960" width="6.140625" style="6" customWidth="1"/>
    <col min="8961" max="8961" width="31" style="6" customWidth="1"/>
    <col min="8962" max="8965" width="7.7109375" style="6" customWidth="1"/>
    <col min="8966" max="8966" width="11.140625" style="6" customWidth="1"/>
    <col min="8967" max="8967" width="10.7109375" style="6" customWidth="1"/>
    <col min="8968" max="9215" width="9.140625" style="6"/>
    <col min="9216" max="9216" width="6.140625" style="6" customWidth="1"/>
    <col min="9217" max="9217" width="31" style="6" customWidth="1"/>
    <col min="9218" max="9221" width="7.7109375" style="6" customWidth="1"/>
    <col min="9222" max="9222" width="11.140625" style="6" customWidth="1"/>
    <col min="9223" max="9223" width="10.7109375" style="6" customWidth="1"/>
    <col min="9224" max="9471" width="9.140625" style="6"/>
    <col min="9472" max="9472" width="6.140625" style="6" customWidth="1"/>
    <col min="9473" max="9473" width="31" style="6" customWidth="1"/>
    <col min="9474" max="9477" width="7.7109375" style="6" customWidth="1"/>
    <col min="9478" max="9478" width="11.140625" style="6" customWidth="1"/>
    <col min="9479" max="9479" width="10.7109375" style="6" customWidth="1"/>
    <col min="9480" max="9727" width="9.140625" style="6"/>
    <col min="9728" max="9728" width="6.140625" style="6" customWidth="1"/>
    <col min="9729" max="9729" width="31" style="6" customWidth="1"/>
    <col min="9730" max="9733" width="7.7109375" style="6" customWidth="1"/>
    <col min="9734" max="9734" width="11.140625" style="6" customWidth="1"/>
    <col min="9735" max="9735" width="10.7109375" style="6" customWidth="1"/>
    <col min="9736" max="9983" width="9.140625" style="6"/>
    <col min="9984" max="9984" width="6.140625" style="6" customWidth="1"/>
    <col min="9985" max="9985" width="31" style="6" customWidth="1"/>
    <col min="9986" max="9989" width="7.7109375" style="6" customWidth="1"/>
    <col min="9990" max="9990" width="11.140625" style="6" customWidth="1"/>
    <col min="9991" max="9991" width="10.7109375" style="6" customWidth="1"/>
    <col min="9992" max="10239" width="9.140625" style="6"/>
    <col min="10240" max="10240" width="6.140625" style="6" customWidth="1"/>
    <col min="10241" max="10241" width="31" style="6" customWidth="1"/>
    <col min="10242" max="10245" width="7.7109375" style="6" customWidth="1"/>
    <col min="10246" max="10246" width="11.140625" style="6" customWidth="1"/>
    <col min="10247" max="10247" width="10.7109375" style="6" customWidth="1"/>
    <col min="10248" max="10495" width="9.140625" style="6"/>
    <col min="10496" max="10496" width="6.140625" style="6" customWidth="1"/>
    <col min="10497" max="10497" width="31" style="6" customWidth="1"/>
    <col min="10498" max="10501" width="7.7109375" style="6" customWidth="1"/>
    <col min="10502" max="10502" width="11.140625" style="6" customWidth="1"/>
    <col min="10503" max="10503" width="10.7109375" style="6" customWidth="1"/>
    <col min="10504" max="10751" width="9.140625" style="6"/>
    <col min="10752" max="10752" width="6.140625" style="6" customWidth="1"/>
    <col min="10753" max="10753" width="31" style="6" customWidth="1"/>
    <col min="10754" max="10757" width="7.7109375" style="6" customWidth="1"/>
    <col min="10758" max="10758" width="11.140625" style="6" customWidth="1"/>
    <col min="10759" max="10759" width="10.7109375" style="6" customWidth="1"/>
    <col min="10760" max="11007" width="9.140625" style="6"/>
    <col min="11008" max="11008" width="6.140625" style="6" customWidth="1"/>
    <col min="11009" max="11009" width="31" style="6" customWidth="1"/>
    <col min="11010" max="11013" width="7.7109375" style="6" customWidth="1"/>
    <col min="11014" max="11014" width="11.140625" style="6" customWidth="1"/>
    <col min="11015" max="11015" width="10.7109375" style="6" customWidth="1"/>
    <col min="11016" max="11263" width="9.140625" style="6"/>
    <col min="11264" max="11264" width="6.140625" style="6" customWidth="1"/>
    <col min="11265" max="11265" width="31" style="6" customWidth="1"/>
    <col min="11266" max="11269" width="7.7109375" style="6" customWidth="1"/>
    <col min="11270" max="11270" width="11.140625" style="6" customWidth="1"/>
    <col min="11271" max="11271" width="10.7109375" style="6" customWidth="1"/>
    <col min="11272" max="11519" width="9.140625" style="6"/>
    <col min="11520" max="11520" width="6.140625" style="6" customWidth="1"/>
    <col min="11521" max="11521" width="31" style="6" customWidth="1"/>
    <col min="11522" max="11525" width="7.7109375" style="6" customWidth="1"/>
    <col min="11526" max="11526" width="11.140625" style="6" customWidth="1"/>
    <col min="11527" max="11527" width="10.7109375" style="6" customWidth="1"/>
    <col min="11528" max="11775" width="9.140625" style="6"/>
    <col min="11776" max="11776" width="6.140625" style="6" customWidth="1"/>
    <col min="11777" max="11777" width="31" style="6" customWidth="1"/>
    <col min="11778" max="11781" width="7.7109375" style="6" customWidth="1"/>
    <col min="11782" max="11782" width="11.140625" style="6" customWidth="1"/>
    <col min="11783" max="11783" width="10.7109375" style="6" customWidth="1"/>
    <col min="11784" max="12031" width="9.140625" style="6"/>
    <col min="12032" max="12032" width="6.140625" style="6" customWidth="1"/>
    <col min="12033" max="12033" width="31" style="6" customWidth="1"/>
    <col min="12034" max="12037" width="7.7109375" style="6" customWidth="1"/>
    <col min="12038" max="12038" width="11.140625" style="6" customWidth="1"/>
    <col min="12039" max="12039" width="10.7109375" style="6" customWidth="1"/>
    <col min="12040" max="12287" width="9.140625" style="6"/>
    <col min="12288" max="12288" width="6.140625" style="6" customWidth="1"/>
    <col min="12289" max="12289" width="31" style="6" customWidth="1"/>
    <col min="12290" max="12293" width="7.7109375" style="6" customWidth="1"/>
    <col min="12294" max="12294" width="11.140625" style="6" customWidth="1"/>
    <col min="12295" max="12295" width="10.7109375" style="6" customWidth="1"/>
    <col min="12296" max="12543" width="9.140625" style="6"/>
    <col min="12544" max="12544" width="6.140625" style="6" customWidth="1"/>
    <col min="12545" max="12545" width="31" style="6" customWidth="1"/>
    <col min="12546" max="12549" width="7.7109375" style="6" customWidth="1"/>
    <col min="12550" max="12550" width="11.140625" style="6" customWidth="1"/>
    <col min="12551" max="12551" width="10.7109375" style="6" customWidth="1"/>
    <col min="12552" max="12799" width="9.140625" style="6"/>
    <col min="12800" max="12800" width="6.140625" style="6" customWidth="1"/>
    <col min="12801" max="12801" width="31" style="6" customWidth="1"/>
    <col min="12802" max="12805" width="7.7109375" style="6" customWidth="1"/>
    <col min="12806" max="12806" width="11.140625" style="6" customWidth="1"/>
    <col min="12807" max="12807" width="10.7109375" style="6" customWidth="1"/>
    <col min="12808" max="13055" width="9.140625" style="6"/>
    <col min="13056" max="13056" width="6.140625" style="6" customWidth="1"/>
    <col min="13057" max="13057" width="31" style="6" customWidth="1"/>
    <col min="13058" max="13061" width="7.7109375" style="6" customWidth="1"/>
    <col min="13062" max="13062" width="11.140625" style="6" customWidth="1"/>
    <col min="13063" max="13063" width="10.7109375" style="6" customWidth="1"/>
    <col min="13064" max="13311" width="9.140625" style="6"/>
    <col min="13312" max="13312" width="6.140625" style="6" customWidth="1"/>
    <col min="13313" max="13313" width="31" style="6" customWidth="1"/>
    <col min="13314" max="13317" width="7.7109375" style="6" customWidth="1"/>
    <col min="13318" max="13318" width="11.140625" style="6" customWidth="1"/>
    <col min="13319" max="13319" width="10.7109375" style="6" customWidth="1"/>
    <col min="13320" max="13567" width="9.140625" style="6"/>
    <col min="13568" max="13568" width="6.140625" style="6" customWidth="1"/>
    <col min="13569" max="13569" width="31" style="6" customWidth="1"/>
    <col min="13570" max="13573" width="7.7109375" style="6" customWidth="1"/>
    <col min="13574" max="13574" width="11.140625" style="6" customWidth="1"/>
    <col min="13575" max="13575" width="10.7109375" style="6" customWidth="1"/>
    <col min="13576" max="13823" width="9.140625" style="6"/>
    <col min="13824" max="13824" width="6.140625" style="6" customWidth="1"/>
    <col min="13825" max="13825" width="31" style="6" customWidth="1"/>
    <col min="13826" max="13829" width="7.7109375" style="6" customWidth="1"/>
    <col min="13830" max="13830" width="11.140625" style="6" customWidth="1"/>
    <col min="13831" max="13831" width="10.7109375" style="6" customWidth="1"/>
    <col min="13832" max="14079" width="9.140625" style="6"/>
    <col min="14080" max="14080" width="6.140625" style="6" customWidth="1"/>
    <col min="14081" max="14081" width="31" style="6" customWidth="1"/>
    <col min="14082" max="14085" width="7.7109375" style="6" customWidth="1"/>
    <col min="14086" max="14086" width="11.140625" style="6" customWidth="1"/>
    <col min="14087" max="14087" width="10.7109375" style="6" customWidth="1"/>
    <col min="14088" max="14335" width="9.140625" style="6"/>
    <col min="14336" max="14336" width="6.140625" style="6" customWidth="1"/>
    <col min="14337" max="14337" width="31" style="6" customWidth="1"/>
    <col min="14338" max="14341" width="7.7109375" style="6" customWidth="1"/>
    <col min="14342" max="14342" width="11.140625" style="6" customWidth="1"/>
    <col min="14343" max="14343" width="10.7109375" style="6" customWidth="1"/>
    <col min="14344" max="14591" width="9.140625" style="6"/>
    <col min="14592" max="14592" width="6.140625" style="6" customWidth="1"/>
    <col min="14593" max="14593" width="31" style="6" customWidth="1"/>
    <col min="14594" max="14597" width="7.7109375" style="6" customWidth="1"/>
    <col min="14598" max="14598" width="11.140625" style="6" customWidth="1"/>
    <col min="14599" max="14599" width="10.7109375" style="6" customWidth="1"/>
    <col min="14600" max="14847" width="9.140625" style="6"/>
    <col min="14848" max="14848" width="6.140625" style="6" customWidth="1"/>
    <col min="14849" max="14849" width="31" style="6" customWidth="1"/>
    <col min="14850" max="14853" width="7.7109375" style="6" customWidth="1"/>
    <col min="14854" max="14854" width="11.140625" style="6" customWidth="1"/>
    <col min="14855" max="14855" width="10.7109375" style="6" customWidth="1"/>
    <col min="14856" max="15103" width="9.140625" style="6"/>
    <col min="15104" max="15104" width="6.140625" style="6" customWidth="1"/>
    <col min="15105" max="15105" width="31" style="6" customWidth="1"/>
    <col min="15106" max="15109" width="7.7109375" style="6" customWidth="1"/>
    <col min="15110" max="15110" width="11.140625" style="6" customWidth="1"/>
    <col min="15111" max="15111" width="10.7109375" style="6" customWidth="1"/>
    <col min="15112" max="15359" width="9.140625" style="6"/>
    <col min="15360" max="15360" width="6.140625" style="6" customWidth="1"/>
    <col min="15361" max="15361" width="31" style="6" customWidth="1"/>
    <col min="15362" max="15365" width="7.7109375" style="6" customWidth="1"/>
    <col min="15366" max="15366" width="11.140625" style="6" customWidth="1"/>
    <col min="15367" max="15367" width="10.7109375" style="6" customWidth="1"/>
    <col min="15368" max="15615" width="9.140625" style="6"/>
    <col min="15616" max="15616" width="6.140625" style="6" customWidth="1"/>
    <col min="15617" max="15617" width="31" style="6" customWidth="1"/>
    <col min="15618" max="15621" width="7.7109375" style="6" customWidth="1"/>
    <col min="15622" max="15622" width="11.140625" style="6" customWidth="1"/>
    <col min="15623" max="15623" width="10.7109375" style="6" customWidth="1"/>
    <col min="15624" max="15871" width="9.140625" style="6"/>
    <col min="15872" max="15872" width="6.140625" style="6" customWidth="1"/>
    <col min="15873" max="15873" width="31" style="6" customWidth="1"/>
    <col min="15874" max="15877" width="7.7109375" style="6" customWidth="1"/>
    <col min="15878" max="15878" width="11.140625" style="6" customWidth="1"/>
    <col min="15879" max="15879" width="10.7109375" style="6" customWidth="1"/>
    <col min="15880" max="16127" width="9.140625" style="6"/>
    <col min="16128" max="16128" width="6.140625" style="6" customWidth="1"/>
    <col min="16129" max="16129" width="31" style="6" customWidth="1"/>
    <col min="16130" max="16133" width="7.7109375" style="6" customWidth="1"/>
    <col min="16134" max="16134" width="11.140625" style="6" customWidth="1"/>
    <col min="16135" max="16135" width="10.7109375" style="6" customWidth="1"/>
    <col min="16136" max="16384" width="9.140625" style="6"/>
  </cols>
  <sheetData>
    <row r="2" spans="1:7" ht="17.25">
      <c r="A2" s="14"/>
      <c r="B2" s="15"/>
      <c r="C2" s="16"/>
      <c r="D2" s="16"/>
      <c r="E2" s="16"/>
      <c r="F2" s="237"/>
      <c r="G2" s="237"/>
    </row>
    <row r="3" spans="1:7" ht="73.5" customHeight="1">
      <c r="A3" s="227"/>
      <c r="B3" s="223"/>
      <c r="C3" s="243" t="s">
        <v>203</v>
      </c>
      <c r="D3" s="243"/>
      <c r="E3" s="243"/>
      <c r="F3" s="243"/>
      <c r="G3" s="243"/>
    </row>
    <row r="4" spans="1:7" ht="68.25" customHeight="1">
      <c r="A4" s="239" t="s">
        <v>168</v>
      </c>
      <c r="B4" s="239"/>
      <c r="C4" s="239"/>
      <c r="D4" s="239"/>
      <c r="E4" s="239"/>
      <c r="F4" s="239"/>
      <c r="G4" s="239"/>
    </row>
    <row r="5" spans="1:7" ht="112.5">
      <c r="A5" s="228" t="s">
        <v>0</v>
      </c>
      <c r="B5" s="223" t="s">
        <v>1</v>
      </c>
      <c r="C5" s="62" t="s">
        <v>2</v>
      </c>
      <c r="D5" s="62" t="s">
        <v>3</v>
      </c>
      <c r="E5" s="225" t="s">
        <v>4</v>
      </c>
      <c r="F5" s="226" t="s">
        <v>5</v>
      </c>
      <c r="G5" s="225" t="s">
        <v>6</v>
      </c>
    </row>
    <row r="6" spans="1:7" ht="13.5">
      <c r="A6" s="221">
        <v>1</v>
      </c>
      <c r="B6" s="222">
        <v>2</v>
      </c>
      <c r="C6" s="221">
        <v>3</v>
      </c>
      <c r="D6" s="230">
        <v>4</v>
      </c>
      <c r="E6" s="221">
        <v>5</v>
      </c>
      <c r="F6" s="230">
        <v>6</v>
      </c>
      <c r="G6" s="221">
        <v>7</v>
      </c>
    </row>
    <row r="7" spans="1:7" ht="13.5">
      <c r="A7" s="227">
        <v>1</v>
      </c>
      <c r="B7" s="223" t="s">
        <v>7</v>
      </c>
      <c r="C7" s="221">
        <v>1</v>
      </c>
      <c r="D7" s="221">
        <v>1</v>
      </c>
      <c r="E7" s="227">
        <v>150000</v>
      </c>
      <c r="F7" s="227">
        <f>C7*E7</f>
        <v>150000</v>
      </c>
      <c r="G7" s="229">
        <f>F7*13</f>
        <v>1950000</v>
      </c>
    </row>
    <row r="8" spans="1:7" ht="27">
      <c r="A8" s="227">
        <v>2</v>
      </c>
      <c r="B8" s="223" t="s">
        <v>8</v>
      </c>
      <c r="C8" s="221">
        <v>0.5</v>
      </c>
      <c r="D8" s="221">
        <v>1</v>
      </c>
      <c r="E8" s="227">
        <v>120000</v>
      </c>
      <c r="F8" s="227">
        <f>C8*E8</f>
        <v>60000</v>
      </c>
      <c r="G8" s="229">
        <f>F8*13</f>
        <v>780000</v>
      </c>
    </row>
    <row r="9" spans="1:7" ht="13.5">
      <c r="A9" s="227">
        <v>3</v>
      </c>
      <c r="B9" s="223" t="s">
        <v>9</v>
      </c>
      <c r="C9" s="221">
        <v>0.75</v>
      </c>
      <c r="D9" s="221">
        <v>1</v>
      </c>
      <c r="E9" s="227">
        <v>110000</v>
      </c>
      <c r="F9" s="227">
        <f>C9*E9</f>
        <v>82500</v>
      </c>
      <c r="G9" s="229">
        <f t="shared" ref="G9:G18" si="0">F9*13</f>
        <v>1072500</v>
      </c>
    </row>
    <row r="10" spans="1:7" ht="13.5">
      <c r="A10" s="227">
        <v>4</v>
      </c>
      <c r="B10" s="223" t="s">
        <v>10</v>
      </c>
      <c r="C10" s="221">
        <v>0.75</v>
      </c>
      <c r="D10" s="221">
        <v>1</v>
      </c>
      <c r="E10" s="227">
        <v>110000</v>
      </c>
      <c r="F10" s="227">
        <f t="shared" ref="F10:F18" si="1">C10*E10</f>
        <v>82500</v>
      </c>
      <c r="G10" s="229">
        <f>F10*13</f>
        <v>1072500</v>
      </c>
    </row>
    <row r="11" spans="1:7" ht="13.5">
      <c r="A11" s="227">
        <v>5</v>
      </c>
      <c r="B11" s="223" t="s">
        <v>12</v>
      </c>
      <c r="C11" s="221">
        <v>3.36</v>
      </c>
      <c r="D11" s="221">
        <v>1</v>
      </c>
      <c r="E11" s="227">
        <v>120000</v>
      </c>
      <c r="F11" s="227">
        <f t="shared" si="1"/>
        <v>403200</v>
      </c>
      <c r="G11" s="229">
        <f t="shared" si="0"/>
        <v>5241600</v>
      </c>
    </row>
    <row r="12" spans="1:7" ht="13.5">
      <c r="A12" s="227">
        <v>6</v>
      </c>
      <c r="B12" s="223" t="s">
        <v>13</v>
      </c>
      <c r="C12" s="221">
        <v>3</v>
      </c>
      <c r="D12" s="221">
        <v>1</v>
      </c>
      <c r="E12" s="227">
        <v>110000</v>
      </c>
      <c r="F12" s="227">
        <f t="shared" si="1"/>
        <v>330000</v>
      </c>
      <c r="G12" s="229">
        <f>F12*13</f>
        <v>4290000</v>
      </c>
    </row>
    <row r="13" spans="1:7" ht="13.5">
      <c r="A13" s="227">
        <v>7</v>
      </c>
      <c r="B13" s="223" t="s">
        <v>14</v>
      </c>
      <c r="C13" s="221">
        <v>1</v>
      </c>
      <c r="D13" s="221">
        <v>1</v>
      </c>
      <c r="E13" s="227">
        <v>105000</v>
      </c>
      <c r="F13" s="227">
        <f t="shared" si="1"/>
        <v>105000</v>
      </c>
      <c r="G13" s="229">
        <f t="shared" si="0"/>
        <v>1365000</v>
      </c>
    </row>
    <row r="14" spans="1:7" ht="13.5">
      <c r="A14" s="227">
        <v>8</v>
      </c>
      <c r="B14" s="223" t="s">
        <v>16</v>
      </c>
      <c r="C14" s="221">
        <v>0.5</v>
      </c>
      <c r="D14" s="221">
        <v>1</v>
      </c>
      <c r="E14" s="227">
        <v>105000</v>
      </c>
      <c r="F14" s="227">
        <f t="shared" si="1"/>
        <v>52500</v>
      </c>
      <c r="G14" s="229">
        <f t="shared" si="0"/>
        <v>682500</v>
      </c>
    </row>
    <row r="15" spans="1:7" ht="13.5">
      <c r="A15" s="227">
        <v>9</v>
      </c>
      <c r="B15" s="223" t="s">
        <v>17</v>
      </c>
      <c r="C15" s="221">
        <v>0.75</v>
      </c>
      <c r="D15" s="221">
        <v>1</v>
      </c>
      <c r="E15" s="227">
        <v>120000</v>
      </c>
      <c r="F15" s="227">
        <f t="shared" si="1"/>
        <v>90000</v>
      </c>
      <c r="G15" s="229">
        <f t="shared" si="0"/>
        <v>1170000</v>
      </c>
    </row>
    <row r="16" spans="1:7" ht="13.5">
      <c r="A16" s="224">
        <v>10</v>
      </c>
      <c r="B16" s="223" t="s">
        <v>18</v>
      </c>
      <c r="C16" s="222">
        <v>0.5</v>
      </c>
      <c r="D16" s="222">
        <v>1</v>
      </c>
      <c r="E16" s="224">
        <v>120000</v>
      </c>
      <c r="F16" s="224">
        <f t="shared" si="1"/>
        <v>60000</v>
      </c>
      <c r="G16" s="229">
        <f t="shared" si="0"/>
        <v>780000</v>
      </c>
    </row>
    <row r="17" spans="1:7" ht="13.5">
      <c r="A17" s="227">
        <v>11</v>
      </c>
      <c r="B17" s="223" t="s">
        <v>25</v>
      </c>
      <c r="C17" s="221">
        <v>1</v>
      </c>
      <c r="D17" s="221">
        <v>1</v>
      </c>
      <c r="E17" s="227">
        <v>105000</v>
      </c>
      <c r="F17" s="227">
        <f t="shared" si="1"/>
        <v>105000</v>
      </c>
      <c r="G17" s="229">
        <f>F17*13</f>
        <v>1365000</v>
      </c>
    </row>
    <row r="18" spans="1:7" ht="13.5">
      <c r="A18" s="227">
        <v>12</v>
      </c>
      <c r="B18" s="223" t="s">
        <v>19</v>
      </c>
      <c r="C18" s="227">
        <v>0.75</v>
      </c>
      <c r="D18" s="221">
        <v>1</v>
      </c>
      <c r="E18" s="227">
        <v>105000</v>
      </c>
      <c r="F18" s="227">
        <f t="shared" si="1"/>
        <v>78750</v>
      </c>
      <c r="G18" s="229">
        <f t="shared" si="0"/>
        <v>1023750</v>
      </c>
    </row>
    <row r="19" spans="1:7" ht="13.5">
      <c r="A19" s="227"/>
      <c r="B19" s="223" t="s">
        <v>20</v>
      </c>
      <c r="C19" s="221">
        <f>SUM(C7:C18)</f>
        <v>13.86</v>
      </c>
      <c r="D19" s="221"/>
      <c r="E19" s="227"/>
      <c r="F19" s="227">
        <f>SUM(F7:F18)</f>
        <v>1599450</v>
      </c>
      <c r="G19" s="229">
        <f>SUM(G7:G18)</f>
        <v>20792850</v>
      </c>
    </row>
  </sheetData>
  <mergeCells count="3">
    <mergeCell ref="F2:G2"/>
    <mergeCell ref="C3:G3"/>
    <mergeCell ref="A4:G4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7"/>
  <sheetViews>
    <sheetView workbookViewId="0">
      <selection activeCell="E3" sqref="E3"/>
    </sheetView>
  </sheetViews>
  <sheetFormatPr defaultRowHeight="83.25" customHeight="1"/>
  <cols>
    <col min="1" max="1" width="6.140625" style="1" customWidth="1"/>
    <col min="2" max="2" width="25.7109375" style="2" customWidth="1"/>
    <col min="3" max="4" width="7.7109375" style="3" customWidth="1"/>
    <col min="5" max="6" width="10.7109375" style="3" customWidth="1"/>
    <col min="7" max="7" width="13.42578125" style="3" customWidth="1"/>
    <col min="8" max="8" width="9.140625" style="3"/>
    <col min="9" max="9" width="11.28515625" style="3" bestFit="1" customWidth="1"/>
    <col min="10" max="255" width="9.140625" style="3"/>
    <col min="256" max="256" width="6.140625" style="3" customWidth="1"/>
    <col min="257" max="257" width="25.7109375" style="3" customWidth="1"/>
    <col min="258" max="260" width="7.7109375" style="3" customWidth="1"/>
    <col min="261" max="263" width="10.7109375" style="3" customWidth="1"/>
    <col min="264" max="264" width="9.140625" style="3"/>
    <col min="265" max="265" width="11.28515625" style="3" bestFit="1" customWidth="1"/>
    <col min="266" max="511" width="9.140625" style="3"/>
    <col min="512" max="512" width="6.140625" style="3" customWidth="1"/>
    <col min="513" max="513" width="25.7109375" style="3" customWidth="1"/>
    <col min="514" max="516" width="7.7109375" style="3" customWidth="1"/>
    <col min="517" max="519" width="10.7109375" style="3" customWidth="1"/>
    <col min="520" max="520" width="9.140625" style="3"/>
    <col min="521" max="521" width="11.28515625" style="3" bestFit="1" customWidth="1"/>
    <col min="522" max="767" width="9.140625" style="3"/>
    <col min="768" max="768" width="6.140625" style="3" customWidth="1"/>
    <col min="769" max="769" width="25.7109375" style="3" customWidth="1"/>
    <col min="770" max="772" width="7.7109375" style="3" customWidth="1"/>
    <col min="773" max="775" width="10.7109375" style="3" customWidth="1"/>
    <col min="776" max="776" width="9.140625" style="3"/>
    <col min="777" max="777" width="11.28515625" style="3" bestFit="1" customWidth="1"/>
    <col min="778" max="1023" width="9.140625" style="3"/>
    <col min="1024" max="1024" width="6.140625" style="3" customWidth="1"/>
    <col min="1025" max="1025" width="25.7109375" style="3" customWidth="1"/>
    <col min="1026" max="1028" width="7.7109375" style="3" customWidth="1"/>
    <col min="1029" max="1031" width="10.7109375" style="3" customWidth="1"/>
    <col min="1032" max="1032" width="9.140625" style="3"/>
    <col min="1033" max="1033" width="11.28515625" style="3" bestFit="1" customWidth="1"/>
    <col min="1034" max="1279" width="9.140625" style="3"/>
    <col min="1280" max="1280" width="6.140625" style="3" customWidth="1"/>
    <col min="1281" max="1281" width="25.7109375" style="3" customWidth="1"/>
    <col min="1282" max="1284" width="7.7109375" style="3" customWidth="1"/>
    <col min="1285" max="1287" width="10.7109375" style="3" customWidth="1"/>
    <col min="1288" max="1288" width="9.140625" style="3"/>
    <col min="1289" max="1289" width="11.28515625" style="3" bestFit="1" customWidth="1"/>
    <col min="1290" max="1535" width="9.140625" style="3"/>
    <col min="1536" max="1536" width="6.140625" style="3" customWidth="1"/>
    <col min="1537" max="1537" width="25.7109375" style="3" customWidth="1"/>
    <col min="1538" max="1540" width="7.7109375" style="3" customWidth="1"/>
    <col min="1541" max="1543" width="10.7109375" style="3" customWidth="1"/>
    <col min="1544" max="1544" width="9.140625" style="3"/>
    <col min="1545" max="1545" width="11.28515625" style="3" bestFit="1" customWidth="1"/>
    <col min="1546" max="1791" width="9.140625" style="3"/>
    <col min="1792" max="1792" width="6.140625" style="3" customWidth="1"/>
    <col min="1793" max="1793" width="25.7109375" style="3" customWidth="1"/>
    <col min="1794" max="1796" width="7.7109375" style="3" customWidth="1"/>
    <col min="1797" max="1799" width="10.7109375" style="3" customWidth="1"/>
    <col min="1800" max="1800" width="9.140625" style="3"/>
    <col min="1801" max="1801" width="11.28515625" style="3" bestFit="1" customWidth="1"/>
    <col min="1802" max="2047" width="9.140625" style="3"/>
    <col min="2048" max="2048" width="6.140625" style="3" customWidth="1"/>
    <col min="2049" max="2049" width="25.7109375" style="3" customWidth="1"/>
    <col min="2050" max="2052" width="7.7109375" style="3" customWidth="1"/>
    <col min="2053" max="2055" width="10.7109375" style="3" customWidth="1"/>
    <col min="2056" max="2056" width="9.140625" style="3"/>
    <col min="2057" max="2057" width="11.28515625" style="3" bestFit="1" customWidth="1"/>
    <col min="2058" max="2303" width="9.140625" style="3"/>
    <col min="2304" max="2304" width="6.140625" style="3" customWidth="1"/>
    <col min="2305" max="2305" width="25.7109375" style="3" customWidth="1"/>
    <col min="2306" max="2308" width="7.7109375" style="3" customWidth="1"/>
    <col min="2309" max="2311" width="10.7109375" style="3" customWidth="1"/>
    <col min="2312" max="2312" width="9.140625" style="3"/>
    <col min="2313" max="2313" width="11.28515625" style="3" bestFit="1" customWidth="1"/>
    <col min="2314" max="2559" width="9.140625" style="3"/>
    <col min="2560" max="2560" width="6.140625" style="3" customWidth="1"/>
    <col min="2561" max="2561" width="25.7109375" style="3" customWidth="1"/>
    <col min="2562" max="2564" width="7.7109375" style="3" customWidth="1"/>
    <col min="2565" max="2567" width="10.7109375" style="3" customWidth="1"/>
    <col min="2568" max="2568" width="9.140625" style="3"/>
    <col min="2569" max="2569" width="11.28515625" style="3" bestFit="1" customWidth="1"/>
    <col min="2570" max="2815" width="9.140625" style="3"/>
    <col min="2816" max="2816" width="6.140625" style="3" customWidth="1"/>
    <col min="2817" max="2817" width="25.7109375" style="3" customWidth="1"/>
    <col min="2818" max="2820" width="7.7109375" style="3" customWidth="1"/>
    <col min="2821" max="2823" width="10.7109375" style="3" customWidth="1"/>
    <col min="2824" max="2824" width="9.140625" style="3"/>
    <col min="2825" max="2825" width="11.28515625" style="3" bestFit="1" customWidth="1"/>
    <col min="2826" max="3071" width="9.140625" style="3"/>
    <col min="3072" max="3072" width="6.140625" style="3" customWidth="1"/>
    <col min="3073" max="3073" width="25.7109375" style="3" customWidth="1"/>
    <col min="3074" max="3076" width="7.7109375" style="3" customWidth="1"/>
    <col min="3077" max="3079" width="10.7109375" style="3" customWidth="1"/>
    <col min="3080" max="3080" width="9.140625" style="3"/>
    <col min="3081" max="3081" width="11.28515625" style="3" bestFit="1" customWidth="1"/>
    <col min="3082" max="3327" width="9.140625" style="3"/>
    <col min="3328" max="3328" width="6.140625" style="3" customWidth="1"/>
    <col min="3329" max="3329" width="25.7109375" style="3" customWidth="1"/>
    <col min="3330" max="3332" width="7.7109375" style="3" customWidth="1"/>
    <col min="3333" max="3335" width="10.7109375" style="3" customWidth="1"/>
    <col min="3336" max="3336" width="9.140625" style="3"/>
    <col min="3337" max="3337" width="11.28515625" style="3" bestFit="1" customWidth="1"/>
    <col min="3338" max="3583" width="9.140625" style="3"/>
    <col min="3584" max="3584" width="6.140625" style="3" customWidth="1"/>
    <col min="3585" max="3585" width="25.7109375" style="3" customWidth="1"/>
    <col min="3586" max="3588" width="7.7109375" style="3" customWidth="1"/>
    <col min="3589" max="3591" width="10.7109375" style="3" customWidth="1"/>
    <col min="3592" max="3592" width="9.140625" style="3"/>
    <col min="3593" max="3593" width="11.28515625" style="3" bestFit="1" customWidth="1"/>
    <col min="3594" max="3839" width="9.140625" style="3"/>
    <col min="3840" max="3840" width="6.140625" style="3" customWidth="1"/>
    <col min="3841" max="3841" width="25.7109375" style="3" customWidth="1"/>
    <col min="3842" max="3844" width="7.7109375" style="3" customWidth="1"/>
    <col min="3845" max="3847" width="10.7109375" style="3" customWidth="1"/>
    <col min="3848" max="3848" width="9.140625" style="3"/>
    <col min="3849" max="3849" width="11.28515625" style="3" bestFit="1" customWidth="1"/>
    <col min="3850" max="4095" width="9.140625" style="3"/>
    <col min="4096" max="4096" width="6.140625" style="3" customWidth="1"/>
    <col min="4097" max="4097" width="25.7109375" style="3" customWidth="1"/>
    <col min="4098" max="4100" width="7.7109375" style="3" customWidth="1"/>
    <col min="4101" max="4103" width="10.7109375" style="3" customWidth="1"/>
    <col min="4104" max="4104" width="9.140625" style="3"/>
    <col min="4105" max="4105" width="11.28515625" style="3" bestFit="1" customWidth="1"/>
    <col min="4106" max="4351" width="9.140625" style="3"/>
    <col min="4352" max="4352" width="6.140625" style="3" customWidth="1"/>
    <col min="4353" max="4353" width="25.7109375" style="3" customWidth="1"/>
    <col min="4354" max="4356" width="7.7109375" style="3" customWidth="1"/>
    <col min="4357" max="4359" width="10.7109375" style="3" customWidth="1"/>
    <col min="4360" max="4360" width="9.140625" style="3"/>
    <col min="4361" max="4361" width="11.28515625" style="3" bestFit="1" customWidth="1"/>
    <col min="4362" max="4607" width="9.140625" style="3"/>
    <col min="4608" max="4608" width="6.140625" style="3" customWidth="1"/>
    <col min="4609" max="4609" width="25.7109375" style="3" customWidth="1"/>
    <col min="4610" max="4612" width="7.7109375" style="3" customWidth="1"/>
    <col min="4613" max="4615" width="10.7109375" style="3" customWidth="1"/>
    <col min="4616" max="4616" width="9.140625" style="3"/>
    <col min="4617" max="4617" width="11.28515625" style="3" bestFit="1" customWidth="1"/>
    <col min="4618" max="4863" width="9.140625" style="3"/>
    <col min="4864" max="4864" width="6.140625" style="3" customWidth="1"/>
    <col min="4865" max="4865" width="25.7109375" style="3" customWidth="1"/>
    <col min="4866" max="4868" width="7.7109375" style="3" customWidth="1"/>
    <col min="4869" max="4871" width="10.7109375" style="3" customWidth="1"/>
    <col min="4872" max="4872" width="9.140625" style="3"/>
    <col min="4873" max="4873" width="11.28515625" style="3" bestFit="1" customWidth="1"/>
    <col min="4874" max="5119" width="9.140625" style="3"/>
    <col min="5120" max="5120" width="6.140625" style="3" customWidth="1"/>
    <col min="5121" max="5121" width="25.7109375" style="3" customWidth="1"/>
    <col min="5122" max="5124" width="7.7109375" style="3" customWidth="1"/>
    <col min="5125" max="5127" width="10.7109375" style="3" customWidth="1"/>
    <col min="5128" max="5128" width="9.140625" style="3"/>
    <col min="5129" max="5129" width="11.28515625" style="3" bestFit="1" customWidth="1"/>
    <col min="5130" max="5375" width="9.140625" style="3"/>
    <col min="5376" max="5376" width="6.140625" style="3" customWidth="1"/>
    <col min="5377" max="5377" width="25.7109375" style="3" customWidth="1"/>
    <col min="5378" max="5380" width="7.7109375" style="3" customWidth="1"/>
    <col min="5381" max="5383" width="10.7109375" style="3" customWidth="1"/>
    <col min="5384" max="5384" width="9.140625" style="3"/>
    <col min="5385" max="5385" width="11.28515625" style="3" bestFit="1" customWidth="1"/>
    <col min="5386" max="5631" width="9.140625" style="3"/>
    <col min="5632" max="5632" width="6.140625" style="3" customWidth="1"/>
    <col min="5633" max="5633" width="25.7109375" style="3" customWidth="1"/>
    <col min="5634" max="5636" width="7.7109375" style="3" customWidth="1"/>
    <col min="5637" max="5639" width="10.7109375" style="3" customWidth="1"/>
    <col min="5640" max="5640" width="9.140625" style="3"/>
    <col min="5641" max="5641" width="11.28515625" style="3" bestFit="1" customWidth="1"/>
    <col min="5642" max="5887" width="9.140625" style="3"/>
    <col min="5888" max="5888" width="6.140625" style="3" customWidth="1"/>
    <col min="5889" max="5889" width="25.7109375" style="3" customWidth="1"/>
    <col min="5890" max="5892" width="7.7109375" style="3" customWidth="1"/>
    <col min="5893" max="5895" width="10.7109375" style="3" customWidth="1"/>
    <col min="5896" max="5896" width="9.140625" style="3"/>
    <col min="5897" max="5897" width="11.28515625" style="3" bestFit="1" customWidth="1"/>
    <col min="5898" max="6143" width="9.140625" style="3"/>
    <col min="6144" max="6144" width="6.140625" style="3" customWidth="1"/>
    <col min="6145" max="6145" width="25.7109375" style="3" customWidth="1"/>
    <col min="6146" max="6148" width="7.7109375" style="3" customWidth="1"/>
    <col min="6149" max="6151" width="10.7109375" style="3" customWidth="1"/>
    <col min="6152" max="6152" width="9.140625" style="3"/>
    <col min="6153" max="6153" width="11.28515625" style="3" bestFit="1" customWidth="1"/>
    <col min="6154" max="6399" width="9.140625" style="3"/>
    <col min="6400" max="6400" width="6.140625" style="3" customWidth="1"/>
    <col min="6401" max="6401" width="25.7109375" style="3" customWidth="1"/>
    <col min="6402" max="6404" width="7.7109375" style="3" customWidth="1"/>
    <col min="6405" max="6407" width="10.7109375" style="3" customWidth="1"/>
    <col min="6408" max="6408" width="9.140625" style="3"/>
    <col min="6409" max="6409" width="11.28515625" style="3" bestFit="1" customWidth="1"/>
    <col min="6410" max="6655" width="9.140625" style="3"/>
    <col min="6656" max="6656" width="6.140625" style="3" customWidth="1"/>
    <col min="6657" max="6657" width="25.7109375" style="3" customWidth="1"/>
    <col min="6658" max="6660" width="7.7109375" style="3" customWidth="1"/>
    <col min="6661" max="6663" width="10.7109375" style="3" customWidth="1"/>
    <col min="6664" max="6664" width="9.140625" style="3"/>
    <col min="6665" max="6665" width="11.28515625" style="3" bestFit="1" customWidth="1"/>
    <col min="6666" max="6911" width="9.140625" style="3"/>
    <col min="6912" max="6912" width="6.140625" style="3" customWidth="1"/>
    <col min="6913" max="6913" width="25.7109375" style="3" customWidth="1"/>
    <col min="6914" max="6916" width="7.7109375" style="3" customWidth="1"/>
    <col min="6917" max="6919" width="10.7109375" style="3" customWidth="1"/>
    <col min="6920" max="6920" width="9.140625" style="3"/>
    <col min="6921" max="6921" width="11.28515625" style="3" bestFit="1" customWidth="1"/>
    <col min="6922" max="7167" width="9.140625" style="3"/>
    <col min="7168" max="7168" width="6.140625" style="3" customWidth="1"/>
    <col min="7169" max="7169" width="25.7109375" style="3" customWidth="1"/>
    <col min="7170" max="7172" width="7.7109375" style="3" customWidth="1"/>
    <col min="7173" max="7175" width="10.7109375" style="3" customWidth="1"/>
    <col min="7176" max="7176" width="9.140625" style="3"/>
    <col min="7177" max="7177" width="11.28515625" style="3" bestFit="1" customWidth="1"/>
    <col min="7178" max="7423" width="9.140625" style="3"/>
    <col min="7424" max="7424" width="6.140625" style="3" customWidth="1"/>
    <col min="7425" max="7425" width="25.7109375" style="3" customWidth="1"/>
    <col min="7426" max="7428" width="7.7109375" style="3" customWidth="1"/>
    <col min="7429" max="7431" width="10.7109375" style="3" customWidth="1"/>
    <col min="7432" max="7432" width="9.140625" style="3"/>
    <col min="7433" max="7433" width="11.28515625" style="3" bestFit="1" customWidth="1"/>
    <col min="7434" max="7679" width="9.140625" style="3"/>
    <col min="7680" max="7680" width="6.140625" style="3" customWidth="1"/>
    <col min="7681" max="7681" width="25.7109375" style="3" customWidth="1"/>
    <col min="7682" max="7684" width="7.7109375" style="3" customWidth="1"/>
    <col min="7685" max="7687" width="10.7109375" style="3" customWidth="1"/>
    <col min="7688" max="7688" width="9.140625" style="3"/>
    <col min="7689" max="7689" width="11.28515625" style="3" bestFit="1" customWidth="1"/>
    <col min="7690" max="7935" width="9.140625" style="3"/>
    <col min="7936" max="7936" width="6.140625" style="3" customWidth="1"/>
    <col min="7937" max="7937" width="25.7109375" style="3" customWidth="1"/>
    <col min="7938" max="7940" width="7.7109375" style="3" customWidth="1"/>
    <col min="7941" max="7943" width="10.7109375" style="3" customWidth="1"/>
    <col min="7944" max="7944" width="9.140625" style="3"/>
    <col min="7945" max="7945" width="11.28515625" style="3" bestFit="1" customWidth="1"/>
    <col min="7946" max="8191" width="9.140625" style="3"/>
    <col min="8192" max="8192" width="6.140625" style="3" customWidth="1"/>
    <col min="8193" max="8193" width="25.7109375" style="3" customWidth="1"/>
    <col min="8194" max="8196" width="7.7109375" style="3" customWidth="1"/>
    <col min="8197" max="8199" width="10.7109375" style="3" customWidth="1"/>
    <col min="8200" max="8200" width="9.140625" style="3"/>
    <col min="8201" max="8201" width="11.28515625" style="3" bestFit="1" customWidth="1"/>
    <col min="8202" max="8447" width="9.140625" style="3"/>
    <col min="8448" max="8448" width="6.140625" style="3" customWidth="1"/>
    <col min="8449" max="8449" width="25.7109375" style="3" customWidth="1"/>
    <col min="8450" max="8452" width="7.7109375" style="3" customWidth="1"/>
    <col min="8453" max="8455" width="10.7109375" style="3" customWidth="1"/>
    <col min="8456" max="8456" width="9.140625" style="3"/>
    <col min="8457" max="8457" width="11.28515625" style="3" bestFit="1" customWidth="1"/>
    <col min="8458" max="8703" width="9.140625" style="3"/>
    <col min="8704" max="8704" width="6.140625" style="3" customWidth="1"/>
    <col min="8705" max="8705" width="25.7109375" style="3" customWidth="1"/>
    <col min="8706" max="8708" width="7.7109375" style="3" customWidth="1"/>
    <col min="8709" max="8711" width="10.7109375" style="3" customWidth="1"/>
    <col min="8712" max="8712" width="9.140625" style="3"/>
    <col min="8713" max="8713" width="11.28515625" style="3" bestFit="1" customWidth="1"/>
    <col min="8714" max="8959" width="9.140625" style="3"/>
    <col min="8960" max="8960" width="6.140625" style="3" customWidth="1"/>
    <col min="8961" max="8961" width="25.7109375" style="3" customWidth="1"/>
    <col min="8962" max="8964" width="7.7109375" style="3" customWidth="1"/>
    <col min="8965" max="8967" width="10.7109375" style="3" customWidth="1"/>
    <col min="8968" max="8968" width="9.140625" style="3"/>
    <col min="8969" max="8969" width="11.28515625" style="3" bestFit="1" customWidth="1"/>
    <col min="8970" max="9215" width="9.140625" style="3"/>
    <col min="9216" max="9216" width="6.140625" style="3" customWidth="1"/>
    <col min="9217" max="9217" width="25.7109375" style="3" customWidth="1"/>
    <col min="9218" max="9220" width="7.7109375" style="3" customWidth="1"/>
    <col min="9221" max="9223" width="10.7109375" style="3" customWidth="1"/>
    <col min="9224" max="9224" width="9.140625" style="3"/>
    <col min="9225" max="9225" width="11.28515625" style="3" bestFit="1" customWidth="1"/>
    <col min="9226" max="9471" width="9.140625" style="3"/>
    <col min="9472" max="9472" width="6.140625" style="3" customWidth="1"/>
    <col min="9473" max="9473" width="25.7109375" style="3" customWidth="1"/>
    <col min="9474" max="9476" width="7.7109375" style="3" customWidth="1"/>
    <col min="9477" max="9479" width="10.7109375" style="3" customWidth="1"/>
    <col min="9480" max="9480" width="9.140625" style="3"/>
    <col min="9481" max="9481" width="11.28515625" style="3" bestFit="1" customWidth="1"/>
    <col min="9482" max="9727" width="9.140625" style="3"/>
    <col min="9728" max="9728" width="6.140625" style="3" customWidth="1"/>
    <col min="9729" max="9729" width="25.7109375" style="3" customWidth="1"/>
    <col min="9730" max="9732" width="7.7109375" style="3" customWidth="1"/>
    <col min="9733" max="9735" width="10.7109375" style="3" customWidth="1"/>
    <col min="9736" max="9736" width="9.140625" style="3"/>
    <col min="9737" max="9737" width="11.28515625" style="3" bestFit="1" customWidth="1"/>
    <col min="9738" max="9983" width="9.140625" style="3"/>
    <col min="9984" max="9984" width="6.140625" style="3" customWidth="1"/>
    <col min="9985" max="9985" width="25.7109375" style="3" customWidth="1"/>
    <col min="9986" max="9988" width="7.7109375" style="3" customWidth="1"/>
    <col min="9989" max="9991" width="10.7109375" style="3" customWidth="1"/>
    <col min="9992" max="9992" width="9.140625" style="3"/>
    <col min="9993" max="9993" width="11.28515625" style="3" bestFit="1" customWidth="1"/>
    <col min="9994" max="10239" width="9.140625" style="3"/>
    <col min="10240" max="10240" width="6.140625" style="3" customWidth="1"/>
    <col min="10241" max="10241" width="25.7109375" style="3" customWidth="1"/>
    <col min="10242" max="10244" width="7.7109375" style="3" customWidth="1"/>
    <col min="10245" max="10247" width="10.7109375" style="3" customWidth="1"/>
    <col min="10248" max="10248" width="9.140625" style="3"/>
    <col min="10249" max="10249" width="11.28515625" style="3" bestFit="1" customWidth="1"/>
    <col min="10250" max="10495" width="9.140625" style="3"/>
    <col min="10496" max="10496" width="6.140625" style="3" customWidth="1"/>
    <col min="10497" max="10497" width="25.7109375" style="3" customWidth="1"/>
    <col min="10498" max="10500" width="7.7109375" style="3" customWidth="1"/>
    <col min="10501" max="10503" width="10.7109375" style="3" customWidth="1"/>
    <col min="10504" max="10504" width="9.140625" style="3"/>
    <col min="10505" max="10505" width="11.28515625" style="3" bestFit="1" customWidth="1"/>
    <col min="10506" max="10751" width="9.140625" style="3"/>
    <col min="10752" max="10752" width="6.140625" style="3" customWidth="1"/>
    <col min="10753" max="10753" width="25.7109375" style="3" customWidth="1"/>
    <col min="10754" max="10756" width="7.7109375" style="3" customWidth="1"/>
    <col min="10757" max="10759" width="10.7109375" style="3" customWidth="1"/>
    <col min="10760" max="10760" width="9.140625" style="3"/>
    <col min="10761" max="10761" width="11.28515625" style="3" bestFit="1" customWidth="1"/>
    <col min="10762" max="11007" width="9.140625" style="3"/>
    <col min="11008" max="11008" width="6.140625" style="3" customWidth="1"/>
    <col min="11009" max="11009" width="25.7109375" style="3" customWidth="1"/>
    <col min="11010" max="11012" width="7.7109375" style="3" customWidth="1"/>
    <col min="11013" max="11015" width="10.7109375" style="3" customWidth="1"/>
    <col min="11016" max="11016" width="9.140625" style="3"/>
    <col min="11017" max="11017" width="11.28515625" style="3" bestFit="1" customWidth="1"/>
    <col min="11018" max="11263" width="9.140625" style="3"/>
    <col min="11264" max="11264" width="6.140625" style="3" customWidth="1"/>
    <col min="11265" max="11265" width="25.7109375" style="3" customWidth="1"/>
    <col min="11266" max="11268" width="7.7109375" style="3" customWidth="1"/>
    <col min="11269" max="11271" width="10.7109375" style="3" customWidth="1"/>
    <col min="11272" max="11272" width="9.140625" style="3"/>
    <col min="11273" max="11273" width="11.28515625" style="3" bestFit="1" customWidth="1"/>
    <col min="11274" max="11519" width="9.140625" style="3"/>
    <col min="11520" max="11520" width="6.140625" style="3" customWidth="1"/>
    <col min="11521" max="11521" width="25.7109375" style="3" customWidth="1"/>
    <col min="11522" max="11524" width="7.7109375" style="3" customWidth="1"/>
    <col min="11525" max="11527" width="10.7109375" style="3" customWidth="1"/>
    <col min="11528" max="11528" width="9.140625" style="3"/>
    <col min="11529" max="11529" width="11.28515625" style="3" bestFit="1" customWidth="1"/>
    <col min="11530" max="11775" width="9.140625" style="3"/>
    <col min="11776" max="11776" width="6.140625" style="3" customWidth="1"/>
    <col min="11777" max="11777" width="25.7109375" style="3" customWidth="1"/>
    <col min="11778" max="11780" width="7.7109375" style="3" customWidth="1"/>
    <col min="11781" max="11783" width="10.7109375" style="3" customWidth="1"/>
    <col min="11784" max="11784" width="9.140625" style="3"/>
    <col min="11785" max="11785" width="11.28515625" style="3" bestFit="1" customWidth="1"/>
    <col min="11786" max="12031" width="9.140625" style="3"/>
    <col min="12032" max="12032" width="6.140625" style="3" customWidth="1"/>
    <col min="12033" max="12033" width="25.7109375" style="3" customWidth="1"/>
    <col min="12034" max="12036" width="7.7109375" style="3" customWidth="1"/>
    <col min="12037" max="12039" width="10.7109375" style="3" customWidth="1"/>
    <col min="12040" max="12040" width="9.140625" style="3"/>
    <col min="12041" max="12041" width="11.28515625" style="3" bestFit="1" customWidth="1"/>
    <col min="12042" max="12287" width="9.140625" style="3"/>
    <col min="12288" max="12288" width="6.140625" style="3" customWidth="1"/>
    <col min="12289" max="12289" width="25.7109375" style="3" customWidth="1"/>
    <col min="12290" max="12292" width="7.7109375" style="3" customWidth="1"/>
    <col min="12293" max="12295" width="10.7109375" style="3" customWidth="1"/>
    <col min="12296" max="12296" width="9.140625" style="3"/>
    <col min="12297" max="12297" width="11.28515625" style="3" bestFit="1" customWidth="1"/>
    <col min="12298" max="12543" width="9.140625" style="3"/>
    <col min="12544" max="12544" width="6.140625" style="3" customWidth="1"/>
    <col min="12545" max="12545" width="25.7109375" style="3" customWidth="1"/>
    <col min="12546" max="12548" width="7.7109375" style="3" customWidth="1"/>
    <col min="12549" max="12551" width="10.7109375" style="3" customWidth="1"/>
    <col min="12552" max="12552" width="9.140625" style="3"/>
    <col min="12553" max="12553" width="11.28515625" style="3" bestFit="1" customWidth="1"/>
    <col min="12554" max="12799" width="9.140625" style="3"/>
    <col min="12800" max="12800" width="6.140625" style="3" customWidth="1"/>
    <col min="12801" max="12801" width="25.7109375" style="3" customWidth="1"/>
    <col min="12802" max="12804" width="7.7109375" style="3" customWidth="1"/>
    <col min="12805" max="12807" width="10.7109375" style="3" customWidth="1"/>
    <col min="12808" max="12808" width="9.140625" style="3"/>
    <col min="12809" max="12809" width="11.28515625" style="3" bestFit="1" customWidth="1"/>
    <col min="12810" max="13055" width="9.140625" style="3"/>
    <col min="13056" max="13056" width="6.140625" style="3" customWidth="1"/>
    <col min="13057" max="13057" width="25.7109375" style="3" customWidth="1"/>
    <col min="13058" max="13060" width="7.7109375" style="3" customWidth="1"/>
    <col min="13061" max="13063" width="10.7109375" style="3" customWidth="1"/>
    <col min="13064" max="13064" width="9.140625" style="3"/>
    <col min="13065" max="13065" width="11.28515625" style="3" bestFit="1" customWidth="1"/>
    <col min="13066" max="13311" width="9.140625" style="3"/>
    <col min="13312" max="13312" width="6.140625" style="3" customWidth="1"/>
    <col min="13313" max="13313" width="25.7109375" style="3" customWidth="1"/>
    <col min="13314" max="13316" width="7.7109375" style="3" customWidth="1"/>
    <col min="13317" max="13319" width="10.7109375" style="3" customWidth="1"/>
    <col min="13320" max="13320" width="9.140625" style="3"/>
    <col min="13321" max="13321" width="11.28515625" style="3" bestFit="1" customWidth="1"/>
    <col min="13322" max="13567" width="9.140625" style="3"/>
    <col min="13568" max="13568" width="6.140625" style="3" customWidth="1"/>
    <col min="13569" max="13569" width="25.7109375" style="3" customWidth="1"/>
    <col min="13570" max="13572" width="7.7109375" style="3" customWidth="1"/>
    <col min="13573" max="13575" width="10.7109375" style="3" customWidth="1"/>
    <col min="13576" max="13576" width="9.140625" style="3"/>
    <col min="13577" max="13577" width="11.28515625" style="3" bestFit="1" customWidth="1"/>
    <col min="13578" max="13823" width="9.140625" style="3"/>
    <col min="13824" max="13824" width="6.140625" style="3" customWidth="1"/>
    <col min="13825" max="13825" width="25.7109375" style="3" customWidth="1"/>
    <col min="13826" max="13828" width="7.7109375" style="3" customWidth="1"/>
    <col min="13829" max="13831" width="10.7109375" style="3" customWidth="1"/>
    <col min="13832" max="13832" width="9.140625" style="3"/>
    <col min="13833" max="13833" width="11.28515625" style="3" bestFit="1" customWidth="1"/>
    <col min="13834" max="14079" width="9.140625" style="3"/>
    <col min="14080" max="14080" width="6.140625" style="3" customWidth="1"/>
    <col min="14081" max="14081" width="25.7109375" style="3" customWidth="1"/>
    <col min="14082" max="14084" width="7.7109375" style="3" customWidth="1"/>
    <col min="14085" max="14087" width="10.7109375" style="3" customWidth="1"/>
    <col min="14088" max="14088" width="9.140625" style="3"/>
    <col min="14089" max="14089" width="11.28515625" style="3" bestFit="1" customWidth="1"/>
    <col min="14090" max="14335" width="9.140625" style="3"/>
    <col min="14336" max="14336" width="6.140625" style="3" customWidth="1"/>
    <col min="14337" max="14337" width="25.7109375" style="3" customWidth="1"/>
    <col min="14338" max="14340" width="7.7109375" style="3" customWidth="1"/>
    <col min="14341" max="14343" width="10.7109375" style="3" customWidth="1"/>
    <col min="14344" max="14344" width="9.140625" style="3"/>
    <col min="14345" max="14345" width="11.28515625" style="3" bestFit="1" customWidth="1"/>
    <col min="14346" max="14591" width="9.140625" style="3"/>
    <col min="14592" max="14592" width="6.140625" style="3" customWidth="1"/>
    <col min="14593" max="14593" width="25.7109375" style="3" customWidth="1"/>
    <col min="14594" max="14596" width="7.7109375" style="3" customWidth="1"/>
    <col min="14597" max="14599" width="10.7109375" style="3" customWidth="1"/>
    <col min="14600" max="14600" width="9.140625" style="3"/>
    <col min="14601" max="14601" width="11.28515625" style="3" bestFit="1" customWidth="1"/>
    <col min="14602" max="14847" width="9.140625" style="3"/>
    <col min="14848" max="14848" width="6.140625" style="3" customWidth="1"/>
    <col min="14849" max="14849" width="25.7109375" style="3" customWidth="1"/>
    <col min="14850" max="14852" width="7.7109375" style="3" customWidth="1"/>
    <col min="14853" max="14855" width="10.7109375" style="3" customWidth="1"/>
    <col min="14856" max="14856" width="9.140625" style="3"/>
    <col min="14857" max="14857" width="11.28515625" style="3" bestFit="1" customWidth="1"/>
    <col min="14858" max="15103" width="9.140625" style="3"/>
    <col min="15104" max="15104" width="6.140625" style="3" customWidth="1"/>
    <col min="15105" max="15105" width="25.7109375" style="3" customWidth="1"/>
    <col min="15106" max="15108" width="7.7109375" style="3" customWidth="1"/>
    <col min="15109" max="15111" width="10.7109375" style="3" customWidth="1"/>
    <col min="15112" max="15112" width="9.140625" style="3"/>
    <col min="15113" max="15113" width="11.28515625" style="3" bestFit="1" customWidth="1"/>
    <col min="15114" max="15359" width="9.140625" style="3"/>
    <col min="15360" max="15360" width="6.140625" style="3" customWidth="1"/>
    <col min="15361" max="15361" width="25.7109375" style="3" customWidth="1"/>
    <col min="15362" max="15364" width="7.7109375" style="3" customWidth="1"/>
    <col min="15365" max="15367" width="10.7109375" style="3" customWidth="1"/>
    <col min="15368" max="15368" width="9.140625" style="3"/>
    <col min="15369" max="15369" width="11.28515625" style="3" bestFit="1" customWidth="1"/>
    <col min="15370" max="15615" width="9.140625" style="3"/>
    <col min="15616" max="15616" width="6.140625" style="3" customWidth="1"/>
    <col min="15617" max="15617" width="25.7109375" style="3" customWidth="1"/>
    <col min="15618" max="15620" width="7.7109375" style="3" customWidth="1"/>
    <col min="15621" max="15623" width="10.7109375" style="3" customWidth="1"/>
    <col min="15624" max="15624" width="9.140625" style="3"/>
    <col min="15625" max="15625" width="11.28515625" style="3" bestFit="1" customWidth="1"/>
    <col min="15626" max="15871" width="9.140625" style="3"/>
    <col min="15872" max="15872" width="6.140625" style="3" customWidth="1"/>
    <col min="15873" max="15873" width="25.7109375" style="3" customWidth="1"/>
    <col min="15874" max="15876" width="7.7109375" style="3" customWidth="1"/>
    <col min="15877" max="15879" width="10.7109375" style="3" customWidth="1"/>
    <col min="15880" max="15880" width="9.140625" style="3"/>
    <col min="15881" max="15881" width="11.28515625" style="3" bestFit="1" customWidth="1"/>
    <col min="15882" max="16127" width="9.140625" style="3"/>
    <col min="16128" max="16128" width="6.140625" style="3" customWidth="1"/>
    <col min="16129" max="16129" width="25.7109375" style="3" customWidth="1"/>
    <col min="16130" max="16132" width="7.7109375" style="3" customWidth="1"/>
    <col min="16133" max="16135" width="10.7109375" style="3" customWidth="1"/>
    <col min="16136" max="16136" width="9.140625" style="3"/>
    <col min="16137" max="16137" width="11.28515625" style="3" bestFit="1" customWidth="1"/>
    <col min="16138" max="16384" width="9.140625" style="3"/>
  </cols>
  <sheetData>
    <row r="1" spans="1:7" ht="95.25" customHeight="1">
      <c r="A1" s="11"/>
      <c r="B1" s="12"/>
      <c r="C1" s="13"/>
      <c r="D1" s="13"/>
      <c r="E1" s="289" t="s">
        <v>204</v>
      </c>
      <c r="F1" s="290"/>
      <c r="G1" s="290"/>
    </row>
    <row r="2" spans="1:7" ht="83.25" customHeight="1">
      <c r="A2" s="233" t="s">
        <v>169</v>
      </c>
      <c r="B2" s="233"/>
      <c r="C2" s="233"/>
      <c r="D2" s="233"/>
      <c r="E2" s="233"/>
      <c r="F2" s="233"/>
      <c r="G2" s="233"/>
    </row>
    <row r="3" spans="1:7" ht="115.5" customHeight="1">
      <c r="A3" s="221" t="s">
        <v>0</v>
      </c>
      <c r="B3" s="222" t="s">
        <v>1</v>
      </c>
      <c r="C3" s="225" t="s">
        <v>2</v>
      </c>
      <c r="D3" s="225" t="s">
        <v>3</v>
      </c>
      <c r="E3" s="225" t="s">
        <v>4</v>
      </c>
      <c r="F3" s="226" t="s">
        <v>5</v>
      </c>
      <c r="G3" s="62" t="s">
        <v>6</v>
      </c>
    </row>
    <row r="4" spans="1:7" ht="19.5" customHeight="1">
      <c r="A4" s="221">
        <v>1</v>
      </c>
      <c r="B4" s="222">
        <v>2</v>
      </c>
      <c r="C4" s="221">
        <v>3</v>
      </c>
      <c r="D4" s="230">
        <v>4</v>
      </c>
      <c r="E4" s="221">
        <v>5</v>
      </c>
      <c r="F4" s="230">
        <v>6</v>
      </c>
      <c r="G4" s="221">
        <v>7</v>
      </c>
    </row>
    <row r="5" spans="1:7" ht="33.75" customHeight="1">
      <c r="A5" s="224">
        <v>1</v>
      </c>
      <c r="B5" s="223" t="s">
        <v>7</v>
      </c>
      <c r="C5" s="222">
        <v>1</v>
      </c>
      <c r="D5" s="222">
        <v>1</v>
      </c>
      <c r="E5" s="224">
        <v>160000</v>
      </c>
      <c r="F5" s="224">
        <f>C5*E5</f>
        <v>160000</v>
      </c>
      <c r="G5" s="224">
        <f>F5*13</f>
        <v>2080000</v>
      </c>
    </row>
    <row r="6" spans="1:7" ht="33.75" customHeight="1">
      <c r="A6" s="224">
        <v>2</v>
      </c>
      <c r="B6" s="223" t="s">
        <v>8</v>
      </c>
      <c r="C6" s="222">
        <v>1</v>
      </c>
      <c r="D6" s="222">
        <v>1</v>
      </c>
      <c r="E6" s="224">
        <v>120000</v>
      </c>
      <c r="F6" s="224">
        <f t="shared" ref="F6:F16" si="0">C6*E6</f>
        <v>120000</v>
      </c>
      <c r="G6" s="224">
        <f>F6*13</f>
        <v>1560000</v>
      </c>
    </row>
    <row r="7" spans="1:7" ht="33.75" customHeight="1">
      <c r="A7" s="224">
        <v>3</v>
      </c>
      <c r="B7" s="223" t="s">
        <v>9</v>
      </c>
      <c r="C7" s="222">
        <v>0.75</v>
      </c>
      <c r="D7" s="222">
        <v>1</v>
      </c>
      <c r="E7" s="224">
        <v>110000</v>
      </c>
      <c r="F7" s="224">
        <f t="shared" si="0"/>
        <v>82500</v>
      </c>
      <c r="G7" s="224">
        <f>F7*13</f>
        <v>1072500</v>
      </c>
    </row>
    <row r="8" spans="1:7" ht="33.75" customHeight="1">
      <c r="A8" s="224">
        <v>4</v>
      </c>
      <c r="B8" s="223" t="s">
        <v>10</v>
      </c>
      <c r="C8" s="222">
        <v>1</v>
      </c>
      <c r="D8" s="222">
        <v>1</v>
      </c>
      <c r="E8" s="224">
        <v>110000</v>
      </c>
      <c r="F8" s="224">
        <f t="shared" si="0"/>
        <v>110000</v>
      </c>
      <c r="G8" s="224">
        <f>F8*13</f>
        <v>1430000</v>
      </c>
    </row>
    <row r="9" spans="1:7" ht="33.75" customHeight="1">
      <c r="A9" s="224">
        <v>5</v>
      </c>
      <c r="B9" s="223" t="s">
        <v>12</v>
      </c>
      <c r="C9" s="222">
        <v>4.4800000000000004</v>
      </c>
      <c r="D9" s="222">
        <v>1</v>
      </c>
      <c r="E9" s="224">
        <v>120000</v>
      </c>
      <c r="F9" s="224">
        <f t="shared" si="0"/>
        <v>537600</v>
      </c>
      <c r="G9" s="224">
        <f>F9*13</f>
        <v>6988800</v>
      </c>
    </row>
    <row r="10" spans="1:7" ht="33.75" customHeight="1">
      <c r="A10" s="224">
        <v>6</v>
      </c>
      <c r="B10" s="223" t="s">
        <v>13</v>
      </c>
      <c r="C10" s="222">
        <v>4</v>
      </c>
      <c r="D10" s="222">
        <v>1</v>
      </c>
      <c r="E10" s="224">
        <v>110000</v>
      </c>
      <c r="F10" s="224">
        <f t="shared" si="0"/>
        <v>440000</v>
      </c>
      <c r="G10" s="224">
        <f t="shared" ref="G10:G14" si="1">F10*13</f>
        <v>5720000</v>
      </c>
    </row>
    <row r="11" spans="1:7" ht="33.75" customHeight="1">
      <c r="A11" s="224">
        <v>7</v>
      </c>
      <c r="B11" s="223" t="s">
        <v>14</v>
      </c>
      <c r="C11" s="222">
        <v>1</v>
      </c>
      <c r="D11" s="222">
        <v>1</v>
      </c>
      <c r="E11" s="224">
        <v>105000</v>
      </c>
      <c r="F11" s="224">
        <f t="shared" si="0"/>
        <v>105000</v>
      </c>
      <c r="G11" s="224">
        <f t="shared" si="1"/>
        <v>1365000</v>
      </c>
    </row>
    <row r="12" spans="1:7" ht="33.75" customHeight="1">
      <c r="A12" s="224">
        <v>9</v>
      </c>
      <c r="B12" s="223" t="s">
        <v>16</v>
      </c>
      <c r="C12" s="222">
        <v>0.5</v>
      </c>
      <c r="D12" s="222">
        <v>1</v>
      </c>
      <c r="E12" s="224">
        <v>105000</v>
      </c>
      <c r="F12" s="224">
        <f t="shared" si="0"/>
        <v>52500</v>
      </c>
      <c r="G12" s="224">
        <f t="shared" si="1"/>
        <v>682500</v>
      </c>
    </row>
    <row r="13" spans="1:7" ht="33.75" customHeight="1">
      <c r="A13" s="224">
        <v>10</v>
      </c>
      <c r="B13" s="223" t="s">
        <v>17</v>
      </c>
      <c r="C13" s="222">
        <v>1</v>
      </c>
      <c r="D13" s="222">
        <v>1</v>
      </c>
      <c r="E13" s="224">
        <v>120000</v>
      </c>
      <c r="F13" s="224">
        <f t="shared" si="0"/>
        <v>120000</v>
      </c>
      <c r="G13" s="224">
        <f t="shared" si="1"/>
        <v>1560000</v>
      </c>
    </row>
    <row r="14" spans="1:7" ht="33.75" customHeight="1">
      <c r="A14" s="224">
        <v>11</v>
      </c>
      <c r="B14" s="223" t="s">
        <v>18</v>
      </c>
      <c r="C14" s="222">
        <v>0.5</v>
      </c>
      <c r="D14" s="222">
        <v>1</v>
      </c>
      <c r="E14" s="224">
        <v>120000</v>
      </c>
      <c r="F14" s="224">
        <f t="shared" si="0"/>
        <v>60000</v>
      </c>
      <c r="G14" s="224">
        <f t="shared" si="1"/>
        <v>780000</v>
      </c>
    </row>
    <row r="15" spans="1:7" ht="33.75" customHeight="1">
      <c r="A15" s="224">
        <v>12</v>
      </c>
      <c r="B15" s="223" t="s">
        <v>22</v>
      </c>
      <c r="C15" s="222">
        <v>1</v>
      </c>
      <c r="D15" s="222">
        <v>1</v>
      </c>
      <c r="E15" s="224">
        <v>105000</v>
      </c>
      <c r="F15" s="224">
        <f t="shared" si="0"/>
        <v>105000</v>
      </c>
      <c r="G15" s="224">
        <f>F15*13</f>
        <v>1365000</v>
      </c>
    </row>
    <row r="16" spans="1:7" ht="33.75" customHeight="1">
      <c r="A16" s="224">
        <v>13</v>
      </c>
      <c r="B16" s="223" t="s">
        <v>19</v>
      </c>
      <c r="C16" s="224">
        <v>1</v>
      </c>
      <c r="D16" s="222">
        <v>1</v>
      </c>
      <c r="E16" s="224">
        <v>105000</v>
      </c>
      <c r="F16" s="224">
        <f t="shared" si="0"/>
        <v>105000</v>
      </c>
      <c r="G16" s="224">
        <f>F16*13</f>
        <v>1365000</v>
      </c>
    </row>
    <row r="17" spans="1:7" ht="33.75" customHeight="1">
      <c r="A17" s="227"/>
      <c r="B17" s="223" t="s">
        <v>20</v>
      </c>
      <c r="C17" s="222">
        <f>SUM(C5:C16)</f>
        <v>17.23</v>
      </c>
      <c r="D17" s="222"/>
      <c r="E17" s="224"/>
      <c r="F17" s="224">
        <f>SUM(F5:F16)</f>
        <v>1997600</v>
      </c>
      <c r="G17" s="224">
        <f>SUM(G5:G16)</f>
        <v>25968800</v>
      </c>
    </row>
  </sheetData>
  <mergeCells count="2">
    <mergeCell ref="A2:G2"/>
    <mergeCell ref="E1:G1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7"/>
  <sheetViews>
    <sheetView tabSelected="1" topLeftCell="A13" workbookViewId="0">
      <selection activeCell="A4" sqref="A4:G4"/>
    </sheetView>
  </sheetViews>
  <sheetFormatPr defaultRowHeight="15"/>
  <cols>
    <col min="1" max="1" width="12.85546875" customWidth="1"/>
    <col min="2" max="2" width="15.5703125" customWidth="1"/>
    <col min="3" max="5" width="9.28515625" bestFit="1" customWidth="1"/>
    <col min="6" max="6" width="10.28515625" bestFit="1" customWidth="1"/>
    <col min="7" max="7" width="11.5703125" bestFit="1" customWidth="1"/>
  </cols>
  <sheetData>
    <row r="1" spans="1:7" ht="67.5" customHeight="1">
      <c r="A1" s="14"/>
      <c r="B1" s="15"/>
      <c r="C1" s="244" t="s">
        <v>205</v>
      </c>
      <c r="D1" s="244"/>
      <c r="E1" s="244"/>
      <c r="F1" s="244"/>
      <c r="G1" s="244"/>
    </row>
    <row r="2" spans="1:7" ht="61.5" customHeight="1">
      <c r="A2" s="245" t="s">
        <v>170</v>
      </c>
      <c r="B2" s="245"/>
      <c r="C2" s="245"/>
      <c r="D2" s="245"/>
      <c r="E2" s="245"/>
      <c r="F2" s="245"/>
      <c r="G2" s="245"/>
    </row>
    <row r="3" spans="1:7" ht="112.5">
      <c r="A3" s="221" t="s">
        <v>0</v>
      </c>
      <c r="B3" s="222" t="s">
        <v>1</v>
      </c>
      <c r="C3" s="225" t="s">
        <v>2</v>
      </c>
      <c r="D3" s="225" t="s">
        <v>3</v>
      </c>
      <c r="E3" s="225" t="s">
        <v>4</v>
      </c>
      <c r="F3" s="226" t="s">
        <v>5</v>
      </c>
      <c r="G3" s="220" t="s">
        <v>6</v>
      </c>
    </row>
    <row r="4" spans="1:7">
      <c r="A4" s="221">
        <v>1</v>
      </c>
      <c r="B4" s="222">
        <v>2</v>
      </c>
      <c r="C4" s="221">
        <v>3</v>
      </c>
      <c r="D4" s="230">
        <v>4</v>
      </c>
      <c r="E4" s="221">
        <v>5</v>
      </c>
      <c r="F4" s="230">
        <v>6</v>
      </c>
      <c r="G4" s="221">
        <v>7</v>
      </c>
    </row>
    <row r="5" spans="1:7" s="3" customFormat="1" ht="48.75" customHeight="1">
      <c r="A5" s="224">
        <v>1</v>
      </c>
      <c r="B5" s="223" t="s">
        <v>7</v>
      </c>
      <c r="C5" s="222">
        <v>1</v>
      </c>
      <c r="D5" s="222">
        <v>1</v>
      </c>
      <c r="E5" s="224">
        <v>160000</v>
      </c>
      <c r="F5" s="224">
        <f>C5*E5</f>
        <v>160000</v>
      </c>
      <c r="G5" s="224">
        <f>F5*13</f>
        <v>2080000</v>
      </c>
    </row>
    <row r="6" spans="1:7" s="3" customFormat="1" ht="72" customHeight="1">
      <c r="A6" s="224">
        <v>2</v>
      </c>
      <c r="B6" s="223" t="s">
        <v>8</v>
      </c>
      <c r="C6" s="222">
        <v>1</v>
      </c>
      <c r="D6" s="222">
        <v>1</v>
      </c>
      <c r="E6" s="224">
        <v>120000</v>
      </c>
      <c r="F6" s="224">
        <f t="shared" ref="F6:F16" si="0">C6*E6</f>
        <v>120000</v>
      </c>
      <c r="G6" s="224">
        <f>F6*13</f>
        <v>1560000</v>
      </c>
    </row>
    <row r="7" spans="1:7" s="3" customFormat="1" ht="30.75" customHeight="1">
      <c r="A7" s="224">
        <v>3</v>
      </c>
      <c r="B7" s="223" t="s">
        <v>9</v>
      </c>
      <c r="C7" s="222">
        <v>0.75</v>
      </c>
      <c r="D7" s="222">
        <v>1</v>
      </c>
      <c r="E7" s="224">
        <v>110000</v>
      </c>
      <c r="F7" s="224">
        <f t="shared" si="0"/>
        <v>82500</v>
      </c>
      <c r="G7" s="224">
        <f>F7*13</f>
        <v>1072500</v>
      </c>
    </row>
    <row r="8" spans="1:7" s="3" customFormat="1" ht="32.25" customHeight="1">
      <c r="A8" s="224">
        <v>4</v>
      </c>
      <c r="B8" s="223" t="s">
        <v>10</v>
      </c>
      <c r="C8" s="222">
        <v>1</v>
      </c>
      <c r="D8" s="222">
        <v>1</v>
      </c>
      <c r="E8" s="224">
        <v>110000</v>
      </c>
      <c r="F8" s="224">
        <f t="shared" si="0"/>
        <v>110000</v>
      </c>
      <c r="G8" s="224">
        <f>F8*13</f>
        <v>1430000</v>
      </c>
    </row>
    <row r="9" spans="1:7" s="3" customFormat="1" ht="27.75" customHeight="1">
      <c r="A9" s="224">
        <v>5</v>
      </c>
      <c r="B9" s="223" t="s">
        <v>12</v>
      </c>
      <c r="C9" s="222">
        <v>4.4800000000000004</v>
      </c>
      <c r="D9" s="222">
        <v>1</v>
      </c>
      <c r="E9" s="224">
        <v>120000</v>
      </c>
      <c r="F9" s="224">
        <f t="shared" si="0"/>
        <v>537600</v>
      </c>
      <c r="G9" s="224">
        <f t="shared" ref="G9:G14" si="1">F9*13</f>
        <v>6988800</v>
      </c>
    </row>
    <row r="10" spans="1:7" s="3" customFormat="1" ht="41.25" customHeight="1">
      <c r="A10" s="224">
        <v>6</v>
      </c>
      <c r="B10" s="223" t="s">
        <v>13</v>
      </c>
      <c r="C10" s="222">
        <v>4</v>
      </c>
      <c r="D10" s="222">
        <v>1</v>
      </c>
      <c r="E10" s="224">
        <v>110000</v>
      </c>
      <c r="F10" s="224">
        <f t="shared" si="0"/>
        <v>440000</v>
      </c>
      <c r="G10" s="224">
        <f t="shared" si="1"/>
        <v>5720000</v>
      </c>
    </row>
    <row r="11" spans="1:7" s="3" customFormat="1" ht="34.5" customHeight="1">
      <c r="A11" s="224">
        <v>7</v>
      </c>
      <c r="B11" s="223" t="s">
        <v>14</v>
      </c>
      <c r="C11" s="222">
        <v>1</v>
      </c>
      <c r="D11" s="222">
        <v>1</v>
      </c>
      <c r="E11" s="224">
        <v>105000</v>
      </c>
      <c r="F11" s="224">
        <f t="shared" si="0"/>
        <v>105000</v>
      </c>
      <c r="G11" s="224">
        <f t="shared" si="1"/>
        <v>1365000</v>
      </c>
    </row>
    <row r="12" spans="1:7" s="3" customFormat="1" ht="30.75" customHeight="1">
      <c r="A12" s="224">
        <v>9</v>
      </c>
      <c r="B12" s="223" t="s">
        <v>16</v>
      </c>
      <c r="C12" s="222">
        <v>0.5</v>
      </c>
      <c r="D12" s="222">
        <v>1</v>
      </c>
      <c r="E12" s="224">
        <v>105000</v>
      </c>
      <c r="F12" s="224">
        <f t="shared" si="0"/>
        <v>52500</v>
      </c>
      <c r="G12" s="224">
        <f t="shared" si="1"/>
        <v>682500</v>
      </c>
    </row>
    <row r="13" spans="1:7" s="3" customFormat="1" ht="49.5" customHeight="1">
      <c r="A13" s="224">
        <v>10</v>
      </c>
      <c r="B13" s="223" t="s">
        <v>17</v>
      </c>
      <c r="C13" s="222">
        <v>1</v>
      </c>
      <c r="D13" s="222">
        <v>1</v>
      </c>
      <c r="E13" s="224">
        <v>120000</v>
      </c>
      <c r="F13" s="224">
        <f t="shared" si="0"/>
        <v>120000</v>
      </c>
      <c r="G13" s="224">
        <f t="shared" si="1"/>
        <v>1560000</v>
      </c>
    </row>
    <row r="14" spans="1:7" s="3" customFormat="1" ht="49.5" customHeight="1">
      <c r="A14" s="224">
        <v>11</v>
      </c>
      <c r="B14" s="223" t="s">
        <v>18</v>
      </c>
      <c r="C14" s="222">
        <v>0.5</v>
      </c>
      <c r="D14" s="222">
        <v>1</v>
      </c>
      <c r="E14" s="224">
        <v>120000</v>
      </c>
      <c r="F14" s="224">
        <f t="shared" si="0"/>
        <v>60000</v>
      </c>
      <c r="G14" s="224">
        <f t="shared" si="1"/>
        <v>780000</v>
      </c>
    </row>
    <row r="15" spans="1:7" s="3" customFormat="1" ht="35.25" customHeight="1">
      <c r="A15" s="224">
        <v>12</v>
      </c>
      <c r="B15" s="223" t="s">
        <v>22</v>
      </c>
      <c r="C15" s="222">
        <v>1</v>
      </c>
      <c r="D15" s="222">
        <v>1</v>
      </c>
      <c r="E15" s="224">
        <v>105000</v>
      </c>
      <c r="F15" s="224">
        <f t="shared" si="0"/>
        <v>105000</v>
      </c>
      <c r="G15" s="224">
        <f>F15*13</f>
        <v>1365000</v>
      </c>
    </row>
    <row r="16" spans="1:7" s="3" customFormat="1" ht="42.75" customHeight="1">
      <c r="A16" s="224">
        <v>13</v>
      </c>
      <c r="B16" s="223" t="s">
        <v>19</v>
      </c>
      <c r="C16" s="224">
        <v>1</v>
      </c>
      <c r="D16" s="222">
        <v>1</v>
      </c>
      <c r="E16" s="224">
        <v>105000</v>
      </c>
      <c r="F16" s="224">
        <f t="shared" si="0"/>
        <v>105000</v>
      </c>
      <c r="G16" s="224">
        <f>F16*13</f>
        <v>1365000</v>
      </c>
    </row>
    <row r="17" spans="1:7" s="3" customFormat="1" ht="30.75" customHeight="1">
      <c r="A17" s="227"/>
      <c r="B17" s="223" t="s">
        <v>20</v>
      </c>
      <c r="C17" s="222">
        <f>SUM(C5:C16)</f>
        <v>17.23</v>
      </c>
      <c r="D17" s="222"/>
      <c r="E17" s="224"/>
      <c r="F17" s="224">
        <f>SUM(F5:F16)</f>
        <v>1997600</v>
      </c>
      <c r="G17" s="224">
        <f>SUM(G5:G16)</f>
        <v>25968800</v>
      </c>
    </row>
  </sheetData>
  <mergeCells count="2">
    <mergeCell ref="C1:G1"/>
    <mergeCell ref="A2:G2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0"/>
  <sheetViews>
    <sheetView workbookViewId="0">
      <selection activeCell="A10" sqref="A10"/>
    </sheetView>
  </sheetViews>
  <sheetFormatPr defaultRowHeight="16.5"/>
  <cols>
    <col min="1" max="1" width="9.28515625" style="17" bestFit="1" customWidth="1"/>
    <col min="2" max="2" width="15.140625" style="17" customWidth="1"/>
    <col min="3" max="3" width="12.28515625" style="17" customWidth="1"/>
    <col min="4" max="4" width="12.7109375" style="17" customWidth="1"/>
    <col min="5" max="5" width="13.85546875" style="17" customWidth="1"/>
    <col min="6" max="6" width="13.28515625" style="17" customWidth="1"/>
    <col min="7" max="7" width="12.7109375" style="17" customWidth="1"/>
    <col min="8" max="16384" width="9.140625" style="17"/>
  </cols>
  <sheetData>
    <row r="1" spans="1:8" ht="94.5" customHeight="1">
      <c r="C1" s="249" t="s">
        <v>185</v>
      </c>
      <c r="D1" s="249"/>
      <c r="E1" s="249"/>
      <c r="F1" s="249"/>
      <c r="G1" s="249"/>
      <c r="H1" s="55"/>
    </row>
    <row r="2" spans="1:8" ht="0.75" customHeight="1"/>
    <row r="3" spans="1:8" s="56" customFormat="1" ht="83.25" customHeight="1">
      <c r="A3" s="246" t="s">
        <v>171</v>
      </c>
      <c r="B3" s="246"/>
      <c r="C3" s="246"/>
      <c r="D3" s="246"/>
      <c r="E3" s="246"/>
      <c r="F3" s="246"/>
      <c r="G3" s="246"/>
    </row>
    <row r="4" spans="1:8" ht="104.25" customHeight="1">
      <c r="A4" s="250" t="s">
        <v>27</v>
      </c>
      <c r="B4" s="247" t="s">
        <v>28</v>
      </c>
      <c r="C4" s="248" t="s">
        <v>29</v>
      </c>
      <c r="D4" s="247" t="s">
        <v>30</v>
      </c>
      <c r="E4" s="247" t="s">
        <v>77</v>
      </c>
      <c r="F4" s="247" t="s">
        <v>79</v>
      </c>
      <c r="G4" s="252" t="s">
        <v>80</v>
      </c>
    </row>
    <row r="5" spans="1:8">
      <c r="A5" s="251"/>
      <c r="B5" s="247"/>
      <c r="C5" s="248"/>
      <c r="D5" s="247"/>
      <c r="E5" s="247"/>
      <c r="F5" s="247"/>
      <c r="G5" s="253"/>
    </row>
    <row r="6" spans="1:8" customFormat="1" ht="24.75" customHeight="1">
      <c r="A6" s="217">
        <v>1</v>
      </c>
      <c r="B6" s="30" t="s">
        <v>7</v>
      </c>
      <c r="C6" s="31">
        <v>1</v>
      </c>
      <c r="D6" s="26">
        <v>150000</v>
      </c>
      <c r="E6" s="31">
        <v>1</v>
      </c>
      <c r="F6" s="26">
        <v>150000</v>
      </c>
      <c r="G6" s="26">
        <v>1800000</v>
      </c>
    </row>
    <row r="7" spans="1:8" customFormat="1" ht="23.25" customHeight="1">
      <c r="A7" s="217">
        <v>2</v>
      </c>
      <c r="B7" s="32" t="s">
        <v>10</v>
      </c>
      <c r="C7" s="33">
        <v>1</v>
      </c>
      <c r="D7" s="27">
        <v>110000</v>
      </c>
      <c r="E7" s="33">
        <v>1</v>
      </c>
      <c r="F7" s="27">
        <v>110000</v>
      </c>
      <c r="G7" s="34">
        <v>1320000</v>
      </c>
    </row>
    <row r="8" spans="1:8" customFormat="1" ht="23.25" customHeight="1">
      <c r="A8" s="217">
        <v>3</v>
      </c>
      <c r="B8" s="32" t="s">
        <v>48</v>
      </c>
      <c r="C8" s="33">
        <v>6</v>
      </c>
      <c r="D8" s="27">
        <v>110000</v>
      </c>
      <c r="E8" s="35">
        <v>4.96</v>
      </c>
      <c r="F8" s="27">
        <v>550000</v>
      </c>
      <c r="G8" s="34">
        <v>6600000</v>
      </c>
    </row>
    <row r="9" spans="1:8" customFormat="1" ht="23.25" customHeight="1">
      <c r="A9" s="217">
        <v>4</v>
      </c>
      <c r="B9" s="32" t="s">
        <v>19</v>
      </c>
      <c r="C9" s="36" t="s">
        <v>90</v>
      </c>
      <c r="D9" s="28" t="s">
        <v>47</v>
      </c>
      <c r="E9" s="36" t="s">
        <v>49</v>
      </c>
      <c r="F9" s="28" t="s">
        <v>89</v>
      </c>
      <c r="G9" s="34">
        <v>630000</v>
      </c>
    </row>
    <row r="10" spans="1:8" ht="17.25">
      <c r="A10" s="219">
        <v>5</v>
      </c>
      <c r="B10" s="216" t="s">
        <v>36</v>
      </c>
      <c r="C10" s="216">
        <v>9</v>
      </c>
      <c r="D10" s="216">
        <v>465000</v>
      </c>
      <c r="E10" s="216" t="s">
        <v>78</v>
      </c>
      <c r="F10" s="216">
        <v>862500</v>
      </c>
      <c r="G10" s="218">
        <f>SUM(G6:G9)</f>
        <v>10350000</v>
      </c>
    </row>
  </sheetData>
  <mergeCells count="9">
    <mergeCell ref="C1:G1"/>
    <mergeCell ref="A4:A5"/>
    <mergeCell ref="G4:G5"/>
    <mergeCell ref="A3:G3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9"/>
  <sheetViews>
    <sheetView workbookViewId="0">
      <selection activeCell="K7" sqref="K7"/>
    </sheetView>
  </sheetViews>
  <sheetFormatPr defaultRowHeight="16.5"/>
  <cols>
    <col min="1" max="1" width="9.28515625" style="17" bestFit="1" customWidth="1"/>
    <col min="2" max="2" width="18.140625" style="17" customWidth="1"/>
    <col min="3" max="3" width="12.140625" style="17" customWidth="1"/>
    <col min="4" max="4" width="13.42578125" style="17" customWidth="1"/>
    <col min="5" max="5" width="13.28515625" style="17" customWidth="1"/>
    <col min="6" max="6" width="18.42578125" style="17" customWidth="1"/>
    <col min="7" max="7" width="12.7109375" style="17" bestFit="1" customWidth="1"/>
    <col min="8" max="16384" width="9.140625" style="17"/>
  </cols>
  <sheetData>
    <row r="1" spans="1:7" ht="117" customHeight="1">
      <c r="E1" s="249" t="s">
        <v>186</v>
      </c>
      <c r="F1" s="254"/>
      <c r="G1" s="254"/>
    </row>
    <row r="2" spans="1:7" ht="102" customHeight="1">
      <c r="A2" s="255" t="s">
        <v>172</v>
      </c>
      <c r="B2" s="255"/>
      <c r="C2" s="255"/>
      <c r="D2" s="255"/>
      <c r="E2" s="255"/>
      <c r="F2" s="255"/>
      <c r="G2" s="255"/>
    </row>
    <row r="3" spans="1:7" ht="84" customHeight="1">
      <c r="A3" s="212"/>
      <c r="B3" s="247" t="s">
        <v>28</v>
      </c>
      <c r="C3" s="248" t="s">
        <v>29</v>
      </c>
      <c r="D3" s="247" t="s">
        <v>30</v>
      </c>
      <c r="E3" s="247" t="s">
        <v>31</v>
      </c>
      <c r="F3" s="247" t="s">
        <v>38</v>
      </c>
      <c r="G3" s="256" t="s">
        <v>39</v>
      </c>
    </row>
    <row r="4" spans="1:7">
      <c r="A4" s="213" t="s">
        <v>27</v>
      </c>
      <c r="B4" s="247"/>
      <c r="C4" s="248"/>
      <c r="D4" s="247"/>
      <c r="E4" s="247"/>
      <c r="F4" s="247"/>
      <c r="G4" s="256"/>
    </row>
    <row r="5" spans="1:7" ht="20.25">
      <c r="A5" s="214">
        <v>1</v>
      </c>
      <c r="B5" s="215" t="s">
        <v>7</v>
      </c>
      <c r="C5" s="216">
        <v>1</v>
      </c>
      <c r="D5" s="215">
        <v>140000</v>
      </c>
      <c r="E5" s="216">
        <v>1</v>
      </c>
      <c r="F5" s="216">
        <v>140000</v>
      </c>
      <c r="G5" s="211">
        <f>F5*12</f>
        <v>1680000</v>
      </c>
    </row>
    <row r="6" spans="1:7" ht="20.25">
      <c r="A6" s="214">
        <v>2</v>
      </c>
      <c r="B6" s="199" t="s">
        <v>10</v>
      </c>
      <c r="C6" s="216">
        <v>1</v>
      </c>
      <c r="D6" s="215">
        <v>110000</v>
      </c>
      <c r="E6" s="216" t="s">
        <v>33</v>
      </c>
      <c r="F6" s="216">
        <v>82500</v>
      </c>
      <c r="G6" s="211">
        <f>F6*12</f>
        <v>990000</v>
      </c>
    </row>
    <row r="7" spans="1:7" ht="20.25">
      <c r="A7" s="214">
        <v>3</v>
      </c>
      <c r="B7" s="215" t="s">
        <v>34</v>
      </c>
      <c r="C7" s="216">
        <v>6</v>
      </c>
      <c r="D7" s="215">
        <v>110000</v>
      </c>
      <c r="E7" s="215">
        <v>7</v>
      </c>
      <c r="F7" s="216">
        <f>E7*D7</f>
        <v>770000</v>
      </c>
      <c r="G7" s="211">
        <f t="shared" ref="G7:G8" si="0">F7*12</f>
        <v>9240000</v>
      </c>
    </row>
    <row r="8" spans="1:7" ht="20.25">
      <c r="A8" s="214">
        <v>4</v>
      </c>
      <c r="B8" s="215" t="s">
        <v>19</v>
      </c>
      <c r="C8" s="216">
        <v>1</v>
      </c>
      <c r="D8" s="215">
        <v>105000</v>
      </c>
      <c r="E8" s="216" t="s">
        <v>35</v>
      </c>
      <c r="F8" s="216">
        <v>26250</v>
      </c>
      <c r="G8" s="211">
        <f t="shared" si="0"/>
        <v>315000</v>
      </c>
    </row>
    <row r="9" spans="1:7" ht="20.25">
      <c r="A9" s="214">
        <v>5</v>
      </c>
      <c r="B9" s="215" t="s">
        <v>36</v>
      </c>
      <c r="C9" s="216">
        <v>9</v>
      </c>
      <c r="D9" s="215">
        <v>445000</v>
      </c>
      <c r="E9" s="216" t="s">
        <v>37</v>
      </c>
      <c r="F9" s="216">
        <f>SUM(F5:F8)</f>
        <v>1018750</v>
      </c>
      <c r="G9" s="211">
        <f>SUM(G5:G8)</f>
        <v>12225000</v>
      </c>
    </row>
  </sheetData>
  <mergeCells count="8">
    <mergeCell ref="E1:G1"/>
    <mergeCell ref="A2:G2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1"/>
  <sheetViews>
    <sheetView workbookViewId="0">
      <selection activeCell="M14" sqref="M14"/>
    </sheetView>
  </sheetViews>
  <sheetFormatPr defaultRowHeight="15"/>
  <cols>
    <col min="1" max="1" width="9.140625" style="22"/>
    <col min="2" max="2" width="16.42578125" style="22" customWidth="1"/>
    <col min="3" max="3" width="9.140625" style="22"/>
    <col min="4" max="4" width="14.5703125" style="22" customWidth="1"/>
    <col min="5" max="5" width="12.7109375" style="22" customWidth="1"/>
    <col min="6" max="6" width="19.7109375" style="22" customWidth="1"/>
    <col min="7" max="7" width="11.140625" style="22" customWidth="1"/>
    <col min="8" max="16384" width="9.140625" style="22"/>
  </cols>
  <sheetData>
    <row r="1" spans="1:7" ht="35.25" customHeight="1">
      <c r="E1" s="249" t="s">
        <v>187</v>
      </c>
      <c r="F1" s="249"/>
      <c r="G1" s="249"/>
    </row>
    <row r="2" spans="1:7" ht="93.75" customHeight="1">
      <c r="E2" s="249"/>
      <c r="F2" s="249"/>
      <c r="G2" s="249"/>
    </row>
    <row r="3" spans="1:7" hidden="1"/>
    <row r="4" spans="1:7" ht="101.25" customHeight="1">
      <c r="A4" s="259" t="s">
        <v>173</v>
      </c>
      <c r="B4" s="259"/>
      <c r="C4" s="259"/>
      <c r="D4" s="259"/>
      <c r="E4" s="259"/>
      <c r="F4" s="259"/>
      <c r="G4" s="259"/>
    </row>
    <row r="5" spans="1:7" s="10" customFormat="1" ht="104.25" customHeight="1">
      <c r="A5" s="204"/>
      <c r="B5" s="258" t="s">
        <v>28</v>
      </c>
      <c r="C5" s="258" t="s">
        <v>29</v>
      </c>
      <c r="D5" s="258" t="s">
        <v>30</v>
      </c>
      <c r="E5" s="258" t="s">
        <v>31</v>
      </c>
      <c r="F5" s="258" t="s">
        <v>51</v>
      </c>
      <c r="G5" s="257" t="s">
        <v>81</v>
      </c>
    </row>
    <row r="6" spans="1:7" s="10" customFormat="1">
      <c r="A6" s="205" t="s">
        <v>27</v>
      </c>
      <c r="B6" s="258"/>
      <c r="C6" s="258"/>
      <c r="D6" s="258"/>
      <c r="E6" s="258"/>
      <c r="F6" s="258"/>
      <c r="G6" s="257"/>
    </row>
    <row r="7" spans="1:7" s="10" customFormat="1">
      <c r="A7" s="206">
        <v>1</v>
      </c>
      <c r="B7" s="205" t="s">
        <v>7</v>
      </c>
      <c r="C7" s="205">
        <v>1</v>
      </c>
      <c r="D7" s="205">
        <v>140000</v>
      </c>
      <c r="E7" s="206">
        <v>1</v>
      </c>
      <c r="F7" s="34">
        <v>140000</v>
      </c>
      <c r="G7" s="201">
        <f>F7*12</f>
        <v>1680000</v>
      </c>
    </row>
    <row r="8" spans="1:7" s="10" customFormat="1">
      <c r="A8" s="206">
        <v>2</v>
      </c>
      <c r="B8" s="207" t="s">
        <v>10</v>
      </c>
      <c r="C8" s="205">
        <v>1</v>
      </c>
      <c r="D8" s="208">
        <v>110000</v>
      </c>
      <c r="E8" s="209" t="s">
        <v>33</v>
      </c>
      <c r="F8" s="34">
        <v>82500</v>
      </c>
      <c r="G8" s="201">
        <f>F8*12</f>
        <v>990000</v>
      </c>
    </row>
    <row r="9" spans="1:7" s="10" customFormat="1">
      <c r="A9" s="209">
        <v>3</v>
      </c>
      <c r="B9" s="205" t="s">
        <v>34</v>
      </c>
      <c r="C9" s="205">
        <v>7</v>
      </c>
      <c r="D9" s="208">
        <v>110000</v>
      </c>
      <c r="E9" s="206">
        <v>9</v>
      </c>
      <c r="F9" s="34">
        <v>990000</v>
      </c>
      <c r="G9" s="201">
        <f>F9*12</f>
        <v>11880000</v>
      </c>
    </row>
    <row r="10" spans="1:7" s="10" customFormat="1">
      <c r="A10" s="209">
        <v>4</v>
      </c>
      <c r="B10" s="205" t="s">
        <v>19</v>
      </c>
      <c r="C10" s="208">
        <v>1</v>
      </c>
      <c r="D10" s="205">
        <v>105000</v>
      </c>
      <c r="E10" s="206" t="s">
        <v>49</v>
      </c>
      <c r="F10" s="210" t="s">
        <v>89</v>
      </c>
      <c r="G10" s="202">
        <f>F10*12</f>
        <v>630000</v>
      </c>
    </row>
    <row r="11" spans="1:7" s="10" customFormat="1">
      <c r="A11" s="209">
        <v>5</v>
      </c>
      <c r="B11" s="205" t="s">
        <v>36</v>
      </c>
      <c r="C11" s="205">
        <v>10</v>
      </c>
      <c r="D11" s="205"/>
      <c r="E11" s="209" t="s">
        <v>50</v>
      </c>
      <c r="F11" s="209">
        <v>1265000</v>
      </c>
      <c r="G11" s="203">
        <f>SUM(G7:G10)</f>
        <v>15180000</v>
      </c>
    </row>
  </sheetData>
  <mergeCells count="8">
    <mergeCell ref="A4:G4"/>
    <mergeCell ref="E1:G2"/>
    <mergeCell ref="G5:G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3"/>
  <sheetViews>
    <sheetView workbookViewId="0">
      <selection activeCell="J6" sqref="J6"/>
    </sheetView>
  </sheetViews>
  <sheetFormatPr defaultRowHeight="15"/>
  <cols>
    <col min="1" max="1" width="6.85546875" customWidth="1"/>
    <col min="2" max="2" width="15.85546875" customWidth="1"/>
    <col min="3" max="3" width="12.5703125" customWidth="1"/>
    <col min="4" max="4" width="16" customWidth="1"/>
    <col min="5" max="5" width="18" customWidth="1"/>
    <col min="6" max="6" width="14.28515625" customWidth="1"/>
    <col min="7" max="7" width="13.42578125" customWidth="1"/>
  </cols>
  <sheetData>
    <row r="1" spans="1:9" ht="21" customHeight="1">
      <c r="E1" s="260" t="s">
        <v>188</v>
      </c>
      <c r="F1" s="260"/>
      <c r="G1" s="260"/>
    </row>
    <row r="2" spans="1:9" ht="70.5" customHeight="1">
      <c r="E2" s="260"/>
      <c r="F2" s="260"/>
      <c r="G2" s="260"/>
    </row>
    <row r="4" spans="1:9" ht="69.75" customHeight="1">
      <c r="A4" s="261" t="s">
        <v>174</v>
      </c>
      <c r="B4" s="261"/>
      <c r="C4" s="261"/>
      <c r="D4" s="261"/>
      <c r="E4" s="261"/>
      <c r="F4" s="261"/>
      <c r="G4" s="261"/>
    </row>
    <row r="5" spans="1:9" ht="86.25">
      <c r="A5" s="199" t="s">
        <v>0</v>
      </c>
      <c r="B5" s="199" t="s">
        <v>1</v>
      </c>
      <c r="C5" s="199" t="s">
        <v>29</v>
      </c>
      <c r="D5" s="200" t="s">
        <v>82</v>
      </c>
      <c r="E5" s="200" t="s">
        <v>83</v>
      </c>
      <c r="F5" s="200" t="s">
        <v>51</v>
      </c>
      <c r="G5" s="180" t="s">
        <v>80</v>
      </c>
    </row>
    <row r="6" spans="1:9" s="7" customFormat="1" ht="27" customHeight="1">
      <c r="A6" s="44">
        <v>1</v>
      </c>
      <c r="B6" s="30" t="s">
        <v>7</v>
      </c>
      <c r="C6" s="45">
        <v>1</v>
      </c>
      <c r="D6" s="45">
        <v>180000</v>
      </c>
      <c r="E6" s="198">
        <v>1</v>
      </c>
      <c r="F6" s="43">
        <v>180000</v>
      </c>
      <c r="G6" s="182">
        <v>2160000</v>
      </c>
      <c r="H6" s="39"/>
      <c r="I6" s="40"/>
    </row>
    <row r="7" spans="1:9" s="7" customFormat="1" ht="35.25" customHeight="1">
      <c r="A7" s="48">
        <v>2</v>
      </c>
      <c r="B7" s="32" t="s">
        <v>10</v>
      </c>
      <c r="C7" s="47">
        <v>1</v>
      </c>
      <c r="D7" s="47">
        <v>110000</v>
      </c>
      <c r="E7" s="181">
        <v>1</v>
      </c>
      <c r="F7" s="46">
        <v>110000</v>
      </c>
      <c r="G7" s="183">
        <v>1320000</v>
      </c>
      <c r="H7" s="41"/>
    </row>
    <row r="8" spans="1:9" s="7" customFormat="1" ht="30.75" customHeight="1">
      <c r="A8" s="48">
        <v>3</v>
      </c>
      <c r="B8" s="32" t="s">
        <v>11</v>
      </c>
      <c r="C8" s="47">
        <v>1</v>
      </c>
      <c r="D8" s="47">
        <v>110000</v>
      </c>
      <c r="E8" s="181">
        <v>1</v>
      </c>
      <c r="F8" s="46">
        <v>110000</v>
      </c>
      <c r="G8" s="183">
        <v>1320000</v>
      </c>
      <c r="H8" s="39"/>
    </row>
    <row r="9" spans="1:9" s="7" customFormat="1" ht="33.75" customHeight="1">
      <c r="A9" s="48">
        <v>4</v>
      </c>
      <c r="B9" s="184" t="s">
        <v>16</v>
      </c>
      <c r="C9" s="185">
        <v>1</v>
      </c>
      <c r="D9" s="185">
        <v>105000</v>
      </c>
      <c r="E9" s="186">
        <v>1</v>
      </c>
      <c r="F9" s="187">
        <v>105000</v>
      </c>
      <c r="G9" s="188">
        <v>1260000</v>
      </c>
    </row>
    <row r="10" spans="1:9" s="7" customFormat="1" ht="31.5" customHeight="1">
      <c r="A10" s="48">
        <v>5</v>
      </c>
      <c r="B10" s="32" t="s">
        <v>19</v>
      </c>
      <c r="C10" s="47">
        <v>1</v>
      </c>
      <c r="D10" s="47">
        <v>105000</v>
      </c>
      <c r="E10" s="27">
        <v>1</v>
      </c>
      <c r="F10" s="189">
        <v>105000</v>
      </c>
      <c r="G10" s="190">
        <v>1260000</v>
      </c>
      <c r="H10" s="41"/>
    </row>
    <row r="11" spans="1:9" s="7" customFormat="1" ht="32.25" customHeight="1">
      <c r="A11" s="48">
        <v>7</v>
      </c>
      <c r="B11" s="32" t="s">
        <v>34</v>
      </c>
      <c r="C11" s="47">
        <v>17</v>
      </c>
      <c r="D11" s="47">
        <v>110000</v>
      </c>
      <c r="E11" s="27">
        <v>24</v>
      </c>
      <c r="F11" s="189">
        <v>2640000</v>
      </c>
      <c r="G11" s="190">
        <v>31680000</v>
      </c>
      <c r="H11" s="41"/>
    </row>
    <row r="12" spans="1:9" s="7" customFormat="1" ht="10.5" hidden="1" customHeight="1" thickBot="1">
      <c r="A12" s="48"/>
      <c r="B12" s="32"/>
      <c r="C12" s="47"/>
      <c r="D12" s="47"/>
      <c r="E12" s="181"/>
      <c r="F12" s="191"/>
      <c r="G12" s="192"/>
      <c r="H12" s="42"/>
    </row>
    <row r="13" spans="1:9" s="7" customFormat="1" ht="47.25" customHeight="1" thickBot="1">
      <c r="A13" s="193"/>
      <c r="B13" s="194" t="s">
        <v>32</v>
      </c>
      <c r="C13" s="195">
        <v>22</v>
      </c>
      <c r="D13" s="195"/>
      <c r="E13" s="196">
        <v>29</v>
      </c>
      <c r="F13" s="197">
        <v>3250000</v>
      </c>
      <c r="G13" s="48">
        <v>39000000</v>
      </c>
    </row>
  </sheetData>
  <mergeCells count="2">
    <mergeCell ref="E1:G2"/>
    <mergeCell ref="A4:G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3"/>
  <sheetViews>
    <sheetView topLeftCell="A7" workbookViewId="0">
      <selection activeCell="F4" sqref="F4"/>
    </sheetView>
  </sheetViews>
  <sheetFormatPr defaultRowHeight="15"/>
  <cols>
    <col min="2" max="2" width="21.5703125" customWidth="1"/>
    <col min="3" max="3" width="9.140625" customWidth="1"/>
    <col min="4" max="4" width="14.42578125" customWidth="1"/>
    <col min="5" max="5" width="13" customWidth="1"/>
    <col min="6" max="6" width="16.5703125" customWidth="1"/>
    <col min="7" max="7" width="13.7109375" customWidth="1"/>
    <col min="8" max="8" width="9.140625" style="8"/>
  </cols>
  <sheetData>
    <row r="1" spans="1:8" ht="126.75" customHeight="1">
      <c r="A1" s="17"/>
      <c r="B1" s="17"/>
      <c r="C1" s="17"/>
      <c r="D1" s="17"/>
      <c r="E1" s="249" t="s">
        <v>189</v>
      </c>
      <c r="F1" s="249"/>
      <c r="G1" s="249"/>
    </row>
    <row r="2" spans="1:8" s="7" customFormat="1" ht="104.25" customHeight="1" thickBot="1">
      <c r="A2" s="11"/>
      <c r="B2" s="262" t="s">
        <v>175</v>
      </c>
      <c r="C2" s="262"/>
      <c r="D2" s="262"/>
      <c r="E2" s="262"/>
      <c r="F2" s="262"/>
      <c r="G2" s="169"/>
      <c r="H2" s="9"/>
    </row>
    <row r="3" spans="1:8" s="7" customFormat="1" ht="68.25" thickBot="1">
      <c r="A3" s="20" t="s">
        <v>0</v>
      </c>
      <c r="B3" s="170" t="s">
        <v>1</v>
      </c>
      <c r="C3" s="170" t="s">
        <v>40</v>
      </c>
      <c r="D3" s="171" t="s">
        <v>196</v>
      </c>
      <c r="E3" s="172" t="s">
        <v>42</v>
      </c>
      <c r="F3" s="173" t="s">
        <v>51</v>
      </c>
      <c r="G3" s="174" t="s">
        <v>80</v>
      </c>
      <c r="H3" s="9"/>
    </row>
    <row r="4" spans="1:8" ht="25.5" customHeight="1">
      <c r="A4" s="29">
        <v>1</v>
      </c>
      <c r="B4" s="30" t="s">
        <v>7</v>
      </c>
      <c r="C4" s="31">
        <v>1</v>
      </c>
      <c r="D4" s="37">
        <v>200000</v>
      </c>
      <c r="E4" s="31">
        <v>1</v>
      </c>
      <c r="F4" s="27">
        <v>200000</v>
      </c>
      <c r="G4" s="34">
        <v>2400000</v>
      </c>
      <c r="H4"/>
    </row>
    <row r="5" spans="1:8" ht="33.75" customHeight="1">
      <c r="A5" s="29">
        <v>2</v>
      </c>
      <c r="B5" s="32" t="s">
        <v>43</v>
      </c>
      <c r="C5" s="31">
        <v>1</v>
      </c>
      <c r="D5" s="37">
        <v>140000</v>
      </c>
      <c r="E5" s="31">
        <v>1</v>
      </c>
      <c r="F5" s="27">
        <v>140000</v>
      </c>
      <c r="G5" s="34">
        <v>1680000</v>
      </c>
      <c r="H5"/>
    </row>
    <row r="6" spans="1:8" ht="36.75" customHeight="1">
      <c r="A6" s="29">
        <v>3</v>
      </c>
      <c r="B6" s="38" t="s">
        <v>44</v>
      </c>
      <c r="C6" s="33">
        <v>1</v>
      </c>
      <c r="D6" s="27">
        <v>120000</v>
      </c>
      <c r="E6" s="33">
        <v>1</v>
      </c>
      <c r="F6" s="27">
        <v>120000</v>
      </c>
      <c r="G6" s="34">
        <v>1440000</v>
      </c>
      <c r="H6"/>
    </row>
    <row r="7" spans="1:8" ht="24.75" customHeight="1">
      <c r="A7" s="29">
        <v>4</v>
      </c>
      <c r="B7" s="32" t="s">
        <v>10</v>
      </c>
      <c r="C7" s="33">
        <v>1</v>
      </c>
      <c r="D7" s="27">
        <v>160000</v>
      </c>
      <c r="E7" s="33">
        <v>1</v>
      </c>
      <c r="F7" s="27">
        <v>160000</v>
      </c>
      <c r="G7" s="34">
        <v>1920000</v>
      </c>
      <c r="H7"/>
    </row>
    <row r="8" spans="1:8" ht="25.5" customHeight="1">
      <c r="A8" s="29">
        <v>5</v>
      </c>
      <c r="B8" s="32" t="s">
        <v>11</v>
      </c>
      <c r="C8" s="33">
        <v>1</v>
      </c>
      <c r="D8" s="27">
        <v>110000</v>
      </c>
      <c r="E8" s="33">
        <v>1</v>
      </c>
      <c r="F8" s="27">
        <v>110000</v>
      </c>
      <c r="G8" s="34">
        <v>1320000</v>
      </c>
      <c r="H8"/>
    </row>
    <row r="9" spans="1:8" ht="23.25" customHeight="1">
      <c r="A9" s="29">
        <v>6</v>
      </c>
      <c r="B9" s="32" t="s">
        <v>45</v>
      </c>
      <c r="C9" s="33">
        <v>1</v>
      </c>
      <c r="D9" s="27">
        <v>110000</v>
      </c>
      <c r="E9" s="33">
        <v>1</v>
      </c>
      <c r="F9" s="27">
        <v>110000</v>
      </c>
      <c r="G9" s="34">
        <v>1320000</v>
      </c>
      <c r="H9"/>
    </row>
    <row r="10" spans="1:8" ht="21" customHeight="1">
      <c r="A10" s="29">
        <v>7</v>
      </c>
      <c r="B10" s="32" t="s">
        <v>19</v>
      </c>
      <c r="C10" s="36" t="s">
        <v>46</v>
      </c>
      <c r="D10" s="28" t="s">
        <v>47</v>
      </c>
      <c r="E10" s="36" t="s">
        <v>46</v>
      </c>
      <c r="F10" s="28" t="s">
        <v>91</v>
      </c>
      <c r="G10" s="34">
        <v>2520000</v>
      </c>
      <c r="H10"/>
    </row>
    <row r="11" spans="1:8" ht="22.5" customHeight="1">
      <c r="A11" s="29">
        <v>8</v>
      </c>
      <c r="B11" s="32" t="s">
        <v>48</v>
      </c>
      <c r="C11" s="33">
        <v>27</v>
      </c>
      <c r="D11" s="27">
        <v>110000</v>
      </c>
      <c r="E11" s="35">
        <v>27</v>
      </c>
      <c r="F11" s="27">
        <v>2970000</v>
      </c>
      <c r="G11" s="34">
        <v>35640000</v>
      </c>
      <c r="H11"/>
    </row>
    <row r="12" spans="1:8" s="7" customFormat="1" ht="26.25" customHeight="1" thickBot="1">
      <c r="A12" s="21"/>
      <c r="B12" s="175" t="s">
        <v>20</v>
      </c>
      <c r="C12" s="176">
        <v>35</v>
      </c>
      <c r="D12" s="177"/>
      <c r="E12" s="178">
        <v>35</v>
      </c>
      <c r="F12" s="179">
        <v>4020000</v>
      </c>
      <c r="G12" s="34">
        <v>48240000</v>
      </c>
      <c r="H12" s="9"/>
    </row>
    <row r="13" spans="1:8" ht="17.25">
      <c r="F13" s="25"/>
    </row>
  </sheetData>
  <mergeCells count="2">
    <mergeCell ref="B2:F2"/>
    <mergeCell ref="E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1"/>
  <sheetViews>
    <sheetView topLeftCell="A4" workbookViewId="0">
      <selection activeCell="A5" sqref="A5:G5"/>
    </sheetView>
  </sheetViews>
  <sheetFormatPr defaultRowHeight="12.75"/>
  <cols>
    <col min="1" max="1" width="6.140625" style="4" customWidth="1"/>
    <col min="2" max="2" width="29.42578125" style="5" customWidth="1"/>
    <col min="3" max="3" width="7.140625" style="6" customWidth="1"/>
    <col min="4" max="4" width="6.140625" style="6" customWidth="1"/>
    <col min="5" max="5" width="10.85546875" style="6" customWidth="1"/>
    <col min="6" max="6" width="10.7109375" style="6" customWidth="1"/>
    <col min="7" max="7" width="12.140625" style="6" customWidth="1"/>
    <col min="8" max="255" width="9.140625" style="6"/>
    <col min="256" max="256" width="6.140625" style="6" customWidth="1"/>
    <col min="257" max="257" width="29.42578125" style="6" customWidth="1"/>
    <col min="258" max="258" width="5.28515625" style="6" customWidth="1"/>
    <col min="259" max="259" width="7.140625" style="6" customWidth="1"/>
    <col min="260" max="260" width="6.140625" style="6" customWidth="1"/>
    <col min="261" max="263" width="10.7109375" style="6" customWidth="1"/>
    <col min="264" max="511" width="9.140625" style="6"/>
    <col min="512" max="512" width="6.140625" style="6" customWidth="1"/>
    <col min="513" max="513" width="29.42578125" style="6" customWidth="1"/>
    <col min="514" max="514" width="5.28515625" style="6" customWidth="1"/>
    <col min="515" max="515" width="7.140625" style="6" customWidth="1"/>
    <col min="516" max="516" width="6.140625" style="6" customWidth="1"/>
    <col min="517" max="519" width="10.7109375" style="6" customWidth="1"/>
    <col min="520" max="767" width="9.140625" style="6"/>
    <col min="768" max="768" width="6.140625" style="6" customWidth="1"/>
    <col min="769" max="769" width="29.42578125" style="6" customWidth="1"/>
    <col min="770" max="770" width="5.28515625" style="6" customWidth="1"/>
    <col min="771" max="771" width="7.140625" style="6" customWidth="1"/>
    <col min="772" max="772" width="6.140625" style="6" customWidth="1"/>
    <col min="773" max="775" width="10.7109375" style="6" customWidth="1"/>
    <col min="776" max="1023" width="9.140625" style="6"/>
    <col min="1024" max="1024" width="6.140625" style="6" customWidth="1"/>
    <col min="1025" max="1025" width="29.42578125" style="6" customWidth="1"/>
    <col min="1026" max="1026" width="5.28515625" style="6" customWidth="1"/>
    <col min="1027" max="1027" width="7.140625" style="6" customWidth="1"/>
    <col min="1028" max="1028" width="6.140625" style="6" customWidth="1"/>
    <col min="1029" max="1031" width="10.7109375" style="6" customWidth="1"/>
    <col min="1032" max="1279" width="9.140625" style="6"/>
    <col min="1280" max="1280" width="6.140625" style="6" customWidth="1"/>
    <col min="1281" max="1281" width="29.42578125" style="6" customWidth="1"/>
    <col min="1282" max="1282" width="5.28515625" style="6" customWidth="1"/>
    <col min="1283" max="1283" width="7.140625" style="6" customWidth="1"/>
    <col min="1284" max="1284" width="6.140625" style="6" customWidth="1"/>
    <col min="1285" max="1287" width="10.7109375" style="6" customWidth="1"/>
    <col min="1288" max="1535" width="9.140625" style="6"/>
    <col min="1536" max="1536" width="6.140625" style="6" customWidth="1"/>
    <col min="1537" max="1537" width="29.42578125" style="6" customWidth="1"/>
    <col min="1538" max="1538" width="5.28515625" style="6" customWidth="1"/>
    <col min="1539" max="1539" width="7.140625" style="6" customWidth="1"/>
    <col min="1540" max="1540" width="6.140625" style="6" customWidth="1"/>
    <col min="1541" max="1543" width="10.7109375" style="6" customWidth="1"/>
    <col min="1544" max="1791" width="9.140625" style="6"/>
    <col min="1792" max="1792" width="6.140625" style="6" customWidth="1"/>
    <col min="1793" max="1793" width="29.42578125" style="6" customWidth="1"/>
    <col min="1794" max="1794" width="5.28515625" style="6" customWidth="1"/>
    <col min="1795" max="1795" width="7.140625" style="6" customWidth="1"/>
    <col min="1796" max="1796" width="6.140625" style="6" customWidth="1"/>
    <col min="1797" max="1799" width="10.7109375" style="6" customWidth="1"/>
    <col min="1800" max="2047" width="9.140625" style="6"/>
    <col min="2048" max="2048" width="6.140625" style="6" customWidth="1"/>
    <col min="2049" max="2049" width="29.42578125" style="6" customWidth="1"/>
    <col min="2050" max="2050" width="5.28515625" style="6" customWidth="1"/>
    <col min="2051" max="2051" width="7.140625" style="6" customWidth="1"/>
    <col min="2052" max="2052" width="6.140625" style="6" customWidth="1"/>
    <col min="2053" max="2055" width="10.7109375" style="6" customWidth="1"/>
    <col min="2056" max="2303" width="9.140625" style="6"/>
    <col min="2304" max="2304" width="6.140625" style="6" customWidth="1"/>
    <col min="2305" max="2305" width="29.42578125" style="6" customWidth="1"/>
    <col min="2306" max="2306" width="5.28515625" style="6" customWidth="1"/>
    <col min="2307" max="2307" width="7.140625" style="6" customWidth="1"/>
    <col min="2308" max="2308" width="6.140625" style="6" customWidth="1"/>
    <col min="2309" max="2311" width="10.7109375" style="6" customWidth="1"/>
    <col min="2312" max="2559" width="9.140625" style="6"/>
    <col min="2560" max="2560" width="6.140625" style="6" customWidth="1"/>
    <col min="2561" max="2561" width="29.42578125" style="6" customWidth="1"/>
    <col min="2562" max="2562" width="5.28515625" style="6" customWidth="1"/>
    <col min="2563" max="2563" width="7.140625" style="6" customWidth="1"/>
    <col min="2564" max="2564" width="6.140625" style="6" customWidth="1"/>
    <col min="2565" max="2567" width="10.7109375" style="6" customWidth="1"/>
    <col min="2568" max="2815" width="9.140625" style="6"/>
    <col min="2816" max="2816" width="6.140625" style="6" customWidth="1"/>
    <col min="2817" max="2817" width="29.42578125" style="6" customWidth="1"/>
    <col min="2818" max="2818" width="5.28515625" style="6" customWidth="1"/>
    <col min="2819" max="2819" width="7.140625" style="6" customWidth="1"/>
    <col min="2820" max="2820" width="6.140625" style="6" customWidth="1"/>
    <col min="2821" max="2823" width="10.7109375" style="6" customWidth="1"/>
    <col min="2824" max="3071" width="9.140625" style="6"/>
    <col min="3072" max="3072" width="6.140625" style="6" customWidth="1"/>
    <col min="3073" max="3073" width="29.42578125" style="6" customWidth="1"/>
    <col min="3074" max="3074" width="5.28515625" style="6" customWidth="1"/>
    <col min="3075" max="3075" width="7.140625" style="6" customWidth="1"/>
    <col min="3076" max="3076" width="6.140625" style="6" customWidth="1"/>
    <col min="3077" max="3079" width="10.7109375" style="6" customWidth="1"/>
    <col min="3080" max="3327" width="9.140625" style="6"/>
    <col min="3328" max="3328" width="6.140625" style="6" customWidth="1"/>
    <col min="3329" max="3329" width="29.42578125" style="6" customWidth="1"/>
    <col min="3330" max="3330" width="5.28515625" style="6" customWidth="1"/>
    <col min="3331" max="3331" width="7.140625" style="6" customWidth="1"/>
    <col min="3332" max="3332" width="6.140625" style="6" customWidth="1"/>
    <col min="3333" max="3335" width="10.7109375" style="6" customWidth="1"/>
    <col min="3336" max="3583" width="9.140625" style="6"/>
    <col min="3584" max="3584" width="6.140625" style="6" customWidth="1"/>
    <col min="3585" max="3585" width="29.42578125" style="6" customWidth="1"/>
    <col min="3586" max="3586" width="5.28515625" style="6" customWidth="1"/>
    <col min="3587" max="3587" width="7.140625" style="6" customWidth="1"/>
    <col min="3588" max="3588" width="6.140625" style="6" customWidth="1"/>
    <col min="3589" max="3591" width="10.7109375" style="6" customWidth="1"/>
    <col min="3592" max="3839" width="9.140625" style="6"/>
    <col min="3840" max="3840" width="6.140625" style="6" customWidth="1"/>
    <col min="3841" max="3841" width="29.42578125" style="6" customWidth="1"/>
    <col min="3842" max="3842" width="5.28515625" style="6" customWidth="1"/>
    <col min="3843" max="3843" width="7.140625" style="6" customWidth="1"/>
    <col min="3844" max="3844" width="6.140625" style="6" customWidth="1"/>
    <col min="3845" max="3847" width="10.7109375" style="6" customWidth="1"/>
    <col min="3848" max="4095" width="9.140625" style="6"/>
    <col min="4096" max="4096" width="6.140625" style="6" customWidth="1"/>
    <col min="4097" max="4097" width="29.42578125" style="6" customWidth="1"/>
    <col min="4098" max="4098" width="5.28515625" style="6" customWidth="1"/>
    <col min="4099" max="4099" width="7.140625" style="6" customWidth="1"/>
    <col min="4100" max="4100" width="6.140625" style="6" customWidth="1"/>
    <col min="4101" max="4103" width="10.7109375" style="6" customWidth="1"/>
    <col min="4104" max="4351" width="9.140625" style="6"/>
    <col min="4352" max="4352" width="6.140625" style="6" customWidth="1"/>
    <col min="4353" max="4353" width="29.42578125" style="6" customWidth="1"/>
    <col min="4354" max="4354" width="5.28515625" style="6" customWidth="1"/>
    <col min="4355" max="4355" width="7.140625" style="6" customWidth="1"/>
    <col min="4356" max="4356" width="6.140625" style="6" customWidth="1"/>
    <col min="4357" max="4359" width="10.7109375" style="6" customWidth="1"/>
    <col min="4360" max="4607" width="9.140625" style="6"/>
    <col min="4608" max="4608" width="6.140625" style="6" customWidth="1"/>
    <col min="4609" max="4609" width="29.42578125" style="6" customWidth="1"/>
    <col min="4610" max="4610" width="5.28515625" style="6" customWidth="1"/>
    <col min="4611" max="4611" width="7.140625" style="6" customWidth="1"/>
    <col min="4612" max="4612" width="6.140625" style="6" customWidth="1"/>
    <col min="4613" max="4615" width="10.7109375" style="6" customWidth="1"/>
    <col min="4616" max="4863" width="9.140625" style="6"/>
    <col min="4864" max="4864" width="6.140625" style="6" customWidth="1"/>
    <col min="4865" max="4865" width="29.42578125" style="6" customWidth="1"/>
    <col min="4866" max="4866" width="5.28515625" style="6" customWidth="1"/>
    <col min="4867" max="4867" width="7.140625" style="6" customWidth="1"/>
    <col min="4868" max="4868" width="6.140625" style="6" customWidth="1"/>
    <col min="4869" max="4871" width="10.7109375" style="6" customWidth="1"/>
    <col min="4872" max="5119" width="9.140625" style="6"/>
    <col min="5120" max="5120" width="6.140625" style="6" customWidth="1"/>
    <col min="5121" max="5121" width="29.42578125" style="6" customWidth="1"/>
    <col min="5122" max="5122" width="5.28515625" style="6" customWidth="1"/>
    <col min="5123" max="5123" width="7.140625" style="6" customWidth="1"/>
    <col min="5124" max="5124" width="6.140625" style="6" customWidth="1"/>
    <col min="5125" max="5127" width="10.7109375" style="6" customWidth="1"/>
    <col min="5128" max="5375" width="9.140625" style="6"/>
    <col min="5376" max="5376" width="6.140625" style="6" customWidth="1"/>
    <col min="5377" max="5377" width="29.42578125" style="6" customWidth="1"/>
    <col min="5378" max="5378" width="5.28515625" style="6" customWidth="1"/>
    <col min="5379" max="5379" width="7.140625" style="6" customWidth="1"/>
    <col min="5380" max="5380" width="6.140625" style="6" customWidth="1"/>
    <col min="5381" max="5383" width="10.7109375" style="6" customWidth="1"/>
    <col min="5384" max="5631" width="9.140625" style="6"/>
    <col min="5632" max="5632" width="6.140625" style="6" customWidth="1"/>
    <col min="5633" max="5633" width="29.42578125" style="6" customWidth="1"/>
    <col min="5634" max="5634" width="5.28515625" style="6" customWidth="1"/>
    <col min="5635" max="5635" width="7.140625" style="6" customWidth="1"/>
    <col min="5636" max="5636" width="6.140625" style="6" customWidth="1"/>
    <col min="5637" max="5639" width="10.7109375" style="6" customWidth="1"/>
    <col min="5640" max="5887" width="9.140625" style="6"/>
    <col min="5888" max="5888" width="6.140625" style="6" customWidth="1"/>
    <col min="5889" max="5889" width="29.42578125" style="6" customWidth="1"/>
    <col min="5890" max="5890" width="5.28515625" style="6" customWidth="1"/>
    <col min="5891" max="5891" width="7.140625" style="6" customWidth="1"/>
    <col min="5892" max="5892" width="6.140625" style="6" customWidth="1"/>
    <col min="5893" max="5895" width="10.7109375" style="6" customWidth="1"/>
    <col min="5896" max="6143" width="9.140625" style="6"/>
    <col min="6144" max="6144" width="6.140625" style="6" customWidth="1"/>
    <col min="6145" max="6145" width="29.42578125" style="6" customWidth="1"/>
    <col min="6146" max="6146" width="5.28515625" style="6" customWidth="1"/>
    <col min="6147" max="6147" width="7.140625" style="6" customWidth="1"/>
    <col min="6148" max="6148" width="6.140625" style="6" customWidth="1"/>
    <col min="6149" max="6151" width="10.7109375" style="6" customWidth="1"/>
    <col min="6152" max="6399" width="9.140625" style="6"/>
    <col min="6400" max="6400" width="6.140625" style="6" customWidth="1"/>
    <col min="6401" max="6401" width="29.42578125" style="6" customWidth="1"/>
    <col min="6402" max="6402" width="5.28515625" style="6" customWidth="1"/>
    <col min="6403" max="6403" width="7.140625" style="6" customWidth="1"/>
    <col min="6404" max="6404" width="6.140625" style="6" customWidth="1"/>
    <col min="6405" max="6407" width="10.7109375" style="6" customWidth="1"/>
    <col min="6408" max="6655" width="9.140625" style="6"/>
    <col min="6656" max="6656" width="6.140625" style="6" customWidth="1"/>
    <col min="6657" max="6657" width="29.42578125" style="6" customWidth="1"/>
    <col min="6658" max="6658" width="5.28515625" style="6" customWidth="1"/>
    <col min="6659" max="6659" width="7.140625" style="6" customWidth="1"/>
    <col min="6660" max="6660" width="6.140625" style="6" customWidth="1"/>
    <col min="6661" max="6663" width="10.7109375" style="6" customWidth="1"/>
    <col min="6664" max="6911" width="9.140625" style="6"/>
    <col min="6912" max="6912" width="6.140625" style="6" customWidth="1"/>
    <col min="6913" max="6913" width="29.42578125" style="6" customWidth="1"/>
    <col min="6914" max="6914" width="5.28515625" style="6" customWidth="1"/>
    <col min="6915" max="6915" width="7.140625" style="6" customWidth="1"/>
    <col min="6916" max="6916" width="6.140625" style="6" customWidth="1"/>
    <col min="6917" max="6919" width="10.7109375" style="6" customWidth="1"/>
    <col min="6920" max="7167" width="9.140625" style="6"/>
    <col min="7168" max="7168" width="6.140625" style="6" customWidth="1"/>
    <col min="7169" max="7169" width="29.42578125" style="6" customWidth="1"/>
    <col min="7170" max="7170" width="5.28515625" style="6" customWidth="1"/>
    <col min="7171" max="7171" width="7.140625" style="6" customWidth="1"/>
    <col min="7172" max="7172" width="6.140625" style="6" customWidth="1"/>
    <col min="7173" max="7175" width="10.7109375" style="6" customWidth="1"/>
    <col min="7176" max="7423" width="9.140625" style="6"/>
    <col min="7424" max="7424" width="6.140625" style="6" customWidth="1"/>
    <col min="7425" max="7425" width="29.42578125" style="6" customWidth="1"/>
    <col min="7426" max="7426" width="5.28515625" style="6" customWidth="1"/>
    <col min="7427" max="7427" width="7.140625" style="6" customWidth="1"/>
    <col min="7428" max="7428" width="6.140625" style="6" customWidth="1"/>
    <col min="7429" max="7431" width="10.7109375" style="6" customWidth="1"/>
    <col min="7432" max="7679" width="9.140625" style="6"/>
    <col min="7680" max="7680" width="6.140625" style="6" customWidth="1"/>
    <col min="7681" max="7681" width="29.42578125" style="6" customWidth="1"/>
    <col min="7682" max="7682" width="5.28515625" style="6" customWidth="1"/>
    <col min="7683" max="7683" width="7.140625" style="6" customWidth="1"/>
    <col min="7684" max="7684" width="6.140625" style="6" customWidth="1"/>
    <col min="7685" max="7687" width="10.7109375" style="6" customWidth="1"/>
    <col min="7688" max="7935" width="9.140625" style="6"/>
    <col min="7936" max="7936" width="6.140625" style="6" customWidth="1"/>
    <col min="7937" max="7937" width="29.42578125" style="6" customWidth="1"/>
    <col min="7938" max="7938" width="5.28515625" style="6" customWidth="1"/>
    <col min="7939" max="7939" width="7.140625" style="6" customWidth="1"/>
    <col min="7940" max="7940" width="6.140625" style="6" customWidth="1"/>
    <col min="7941" max="7943" width="10.7109375" style="6" customWidth="1"/>
    <col min="7944" max="8191" width="9.140625" style="6"/>
    <col min="8192" max="8192" width="6.140625" style="6" customWidth="1"/>
    <col min="8193" max="8193" width="29.42578125" style="6" customWidth="1"/>
    <col min="8194" max="8194" width="5.28515625" style="6" customWidth="1"/>
    <col min="8195" max="8195" width="7.140625" style="6" customWidth="1"/>
    <col min="8196" max="8196" width="6.140625" style="6" customWidth="1"/>
    <col min="8197" max="8199" width="10.7109375" style="6" customWidth="1"/>
    <col min="8200" max="8447" width="9.140625" style="6"/>
    <col min="8448" max="8448" width="6.140625" style="6" customWidth="1"/>
    <col min="8449" max="8449" width="29.42578125" style="6" customWidth="1"/>
    <col min="8450" max="8450" width="5.28515625" style="6" customWidth="1"/>
    <col min="8451" max="8451" width="7.140625" style="6" customWidth="1"/>
    <col min="8452" max="8452" width="6.140625" style="6" customWidth="1"/>
    <col min="8453" max="8455" width="10.7109375" style="6" customWidth="1"/>
    <col min="8456" max="8703" width="9.140625" style="6"/>
    <col min="8704" max="8704" width="6.140625" style="6" customWidth="1"/>
    <col min="8705" max="8705" width="29.42578125" style="6" customWidth="1"/>
    <col min="8706" max="8706" width="5.28515625" style="6" customWidth="1"/>
    <col min="8707" max="8707" width="7.140625" style="6" customWidth="1"/>
    <col min="8708" max="8708" width="6.140625" style="6" customWidth="1"/>
    <col min="8709" max="8711" width="10.7109375" style="6" customWidth="1"/>
    <col min="8712" max="8959" width="9.140625" style="6"/>
    <col min="8960" max="8960" width="6.140625" style="6" customWidth="1"/>
    <col min="8961" max="8961" width="29.42578125" style="6" customWidth="1"/>
    <col min="8962" max="8962" width="5.28515625" style="6" customWidth="1"/>
    <col min="8963" max="8963" width="7.140625" style="6" customWidth="1"/>
    <col min="8964" max="8964" width="6.140625" style="6" customWidth="1"/>
    <col min="8965" max="8967" width="10.7109375" style="6" customWidth="1"/>
    <col min="8968" max="9215" width="9.140625" style="6"/>
    <col min="9216" max="9216" width="6.140625" style="6" customWidth="1"/>
    <col min="9217" max="9217" width="29.42578125" style="6" customWidth="1"/>
    <col min="9218" max="9218" width="5.28515625" style="6" customWidth="1"/>
    <col min="9219" max="9219" width="7.140625" style="6" customWidth="1"/>
    <col min="9220" max="9220" width="6.140625" style="6" customWidth="1"/>
    <col min="9221" max="9223" width="10.7109375" style="6" customWidth="1"/>
    <col min="9224" max="9471" width="9.140625" style="6"/>
    <col min="9472" max="9472" width="6.140625" style="6" customWidth="1"/>
    <col min="9473" max="9473" width="29.42578125" style="6" customWidth="1"/>
    <col min="9474" max="9474" width="5.28515625" style="6" customWidth="1"/>
    <col min="9475" max="9475" width="7.140625" style="6" customWidth="1"/>
    <col min="9476" max="9476" width="6.140625" style="6" customWidth="1"/>
    <col min="9477" max="9479" width="10.7109375" style="6" customWidth="1"/>
    <col min="9480" max="9727" width="9.140625" style="6"/>
    <col min="9728" max="9728" width="6.140625" style="6" customWidth="1"/>
    <col min="9729" max="9729" width="29.42578125" style="6" customWidth="1"/>
    <col min="9730" max="9730" width="5.28515625" style="6" customWidth="1"/>
    <col min="9731" max="9731" width="7.140625" style="6" customWidth="1"/>
    <col min="9732" max="9732" width="6.140625" style="6" customWidth="1"/>
    <col min="9733" max="9735" width="10.7109375" style="6" customWidth="1"/>
    <col min="9736" max="9983" width="9.140625" style="6"/>
    <col min="9984" max="9984" width="6.140625" style="6" customWidth="1"/>
    <col min="9985" max="9985" width="29.42578125" style="6" customWidth="1"/>
    <col min="9986" max="9986" width="5.28515625" style="6" customWidth="1"/>
    <col min="9987" max="9987" width="7.140625" style="6" customWidth="1"/>
    <col min="9988" max="9988" width="6.140625" style="6" customWidth="1"/>
    <col min="9989" max="9991" width="10.7109375" style="6" customWidth="1"/>
    <col min="9992" max="10239" width="9.140625" style="6"/>
    <col min="10240" max="10240" width="6.140625" style="6" customWidth="1"/>
    <col min="10241" max="10241" width="29.42578125" style="6" customWidth="1"/>
    <col min="10242" max="10242" width="5.28515625" style="6" customWidth="1"/>
    <col min="10243" max="10243" width="7.140625" style="6" customWidth="1"/>
    <col min="10244" max="10244" width="6.140625" style="6" customWidth="1"/>
    <col min="10245" max="10247" width="10.7109375" style="6" customWidth="1"/>
    <col min="10248" max="10495" width="9.140625" style="6"/>
    <col min="10496" max="10496" width="6.140625" style="6" customWidth="1"/>
    <col min="10497" max="10497" width="29.42578125" style="6" customWidth="1"/>
    <col min="10498" max="10498" width="5.28515625" style="6" customWidth="1"/>
    <col min="10499" max="10499" width="7.140625" style="6" customWidth="1"/>
    <col min="10500" max="10500" width="6.140625" style="6" customWidth="1"/>
    <col min="10501" max="10503" width="10.7109375" style="6" customWidth="1"/>
    <col min="10504" max="10751" width="9.140625" style="6"/>
    <col min="10752" max="10752" width="6.140625" style="6" customWidth="1"/>
    <col min="10753" max="10753" width="29.42578125" style="6" customWidth="1"/>
    <col min="10754" max="10754" width="5.28515625" style="6" customWidth="1"/>
    <col min="10755" max="10755" width="7.140625" style="6" customWidth="1"/>
    <col min="10756" max="10756" width="6.140625" style="6" customWidth="1"/>
    <col min="10757" max="10759" width="10.7109375" style="6" customWidth="1"/>
    <col min="10760" max="11007" width="9.140625" style="6"/>
    <col min="11008" max="11008" width="6.140625" style="6" customWidth="1"/>
    <col min="11009" max="11009" width="29.42578125" style="6" customWidth="1"/>
    <col min="11010" max="11010" width="5.28515625" style="6" customWidth="1"/>
    <col min="11011" max="11011" width="7.140625" style="6" customWidth="1"/>
    <col min="11012" max="11012" width="6.140625" style="6" customWidth="1"/>
    <col min="11013" max="11015" width="10.7109375" style="6" customWidth="1"/>
    <col min="11016" max="11263" width="9.140625" style="6"/>
    <col min="11264" max="11264" width="6.140625" style="6" customWidth="1"/>
    <col min="11265" max="11265" width="29.42578125" style="6" customWidth="1"/>
    <col min="11266" max="11266" width="5.28515625" style="6" customWidth="1"/>
    <col min="11267" max="11267" width="7.140625" style="6" customWidth="1"/>
    <col min="11268" max="11268" width="6.140625" style="6" customWidth="1"/>
    <col min="11269" max="11271" width="10.7109375" style="6" customWidth="1"/>
    <col min="11272" max="11519" width="9.140625" style="6"/>
    <col min="11520" max="11520" width="6.140625" style="6" customWidth="1"/>
    <col min="11521" max="11521" width="29.42578125" style="6" customWidth="1"/>
    <col min="11522" max="11522" width="5.28515625" style="6" customWidth="1"/>
    <col min="11523" max="11523" width="7.140625" style="6" customWidth="1"/>
    <col min="11524" max="11524" width="6.140625" style="6" customWidth="1"/>
    <col min="11525" max="11527" width="10.7109375" style="6" customWidth="1"/>
    <col min="11528" max="11775" width="9.140625" style="6"/>
    <col min="11776" max="11776" width="6.140625" style="6" customWidth="1"/>
    <col min="11777" max="11777" width="29.42578125" style="6" customWidth="1"/>
    <col min="11778" max="11778" width="5.28515625" style="6" customWidth="1"/>
    <col min="11779" max="11779" width="7.140625" style="6" customWidth="1"/>
    <col min="11780" max="11780" width="6.140625" style="6" customWidth="1"/>
    <col min="11781" max="11783" width="10.7109375" style="6" customWidth="1"/>
    <col min="11784" max="12031" width="9.140625" style="6"/>
    <col min="12032" max="12032" width="6.140625" style="6" customWidth="1"/>
    <col min="12033" max="12033" width="29.42578125" style="6" customWidth="1"/>
    <col min="12034" max="12034" width="5.28515625" style="6" customWidth="1"/>
    <col min="12035" max="12035" width="7.140625" style="6" customWidth="1"/>
    <col min="12036" max="12036" width="6.140625" style="6" customWidth="1"/>
    <col min="12037" max="12039" width="10.7109375" style="6" customWidth="1"/>
    <col min="12040" max="12287" width="9.140625" style="6"/>
    <col min="12288" max="12288" width="6.140625" style="6" customWidth="1"/>
    <col min="12289" max="12289" width="29.42578125" style="6" customWidth="1"/>
    <col min="12290" max="12290" width="5.28515625" style="6" customWidth="1"/>
    <col min="12291" max="12291" width="7.140625" style="6" customWidth="1"/>
    <col min="12292" max="12292" width="6.140625" style="6" customWidth="1"/>
    <col min="12293" max="12295" width="10.7109375" style="6" customWidth="1"/>
    <col min="12296" max="12543" width="9.140625" style="6"/>
    <col min="12544" max="12544" width="6.140625" style="6" customWidth="1"/>
    <col min="12545" max="12545" width="29.42578125" style="6" customWidth="1"/>
    <col min="12546" max="12546" width="5.28515625" style="6" customWidth="1"/>
    <col min="12547" max="12547" width="7.140625" style="6" customWidth="1"/>
    <col min="12548" max="12548" width="6.140625" style="6" customWidth="1"/>
    <col min="12549" max="12551" width="10.7109375" style="6" customWidth="1"/>
    <col min="12552" max="12799" width="9.140625" style="6"/>
    <col min="12800" max="12800" width="6.140625" style="6" customWidth="1"/>
    <col min="12801" max="12801" width="29.42578125" style="6" customWidth="1"/>
    <col min="12802" max="12802" width="5.28515625" style="6" customWidth="1"/>
    <col min="12803" max="12803" width="7.140625" style="6" customWidth="1"/>
    <col min="12804" max="12804" width="6.140625" style="6" customWidth="1"/>
    <col min="12805" max="12807" width="10.7109375" style="6" customWidth="1"/>
    <col min="12808" max="13055" width="9.140625" style="6"/>
    <col min="13056" max="13056" width="6.140625" style="6" customWidth="1"/>
    <col min="13057" max="13057" width="29.42578125" style="6" customWidth="1"/>
    <col min="13058" max="13058" width="5.28515625" style="6" customWidth="1"/>
    <col min="13059" max="13059" width="7.140625" style="6" customWidth="1"/>
    <col min="13060" max="13060" width="6.140625" style="6" customWidth="1"/>
    <col min="13061" max="13063" width="10.7109375" style="6" customWidth="1"/>
    <col min="13064" max="13311" width="9.140625" style="6"/>
    <col min="13312" max="13312" width="6.140625" style="6" customWidth="1"/>
    <col min="13313" max="13313" width="29.42578125" style="6" customWidth="1"/>
    <col min="13314" max="13314" width="5.28515625" style="6" customWidth="1"/>
    <col min="13315" max="13315" width="7.140625" style="6" customWidth="1"/>
    <col min="13316" max="13316" width="6.140625" style="6" customWidth="1"/>
    <col min="13317" max="13319" width="10.7109375" style="6" customWidth="1"/>
    <col min="13320" max="13567" width="9.140625" style="6"/>
    <col min="13568" max="13568" width="6.140625" style="6" customWidth="1"/>
    <col min="13569" max="13569" width="29.42578125" style="6" customWidth="1"/>
    <col min="13570" max="13570" width="5.28515625" style="6" customWidth="1"/>
    <col min="13571" max="13571" width="7.140625" style="6" customWidth="1"/>
    <col min="13572" max="13572" width="6.140625" style="6" customWidth="1"/>
    <col min="13573" max="13575" width="10.7109375" style="6" customWidth="1"/>
    <col min="13576" max="13823" width="9.140625" style="6"/>
    <col min="13824" max="13824" width="6.140625" style="6" customWidth="1"/>
    <col min="13825" max="13825" width="29.42578125" style="6" customWidth="1"/>
    <col min="13826" max="13826" width="5.28515625" style="6" customWidth="1"/>
    <col min="13827" max="13827" width="7.140625" style="6" customWidth="1"/>
    <col min="13828" max="13828" width="6.140625" style="6" customWidth="1"/>
    <col min="13829" max="13831" width="10.7109375" style="6" customWidth="1"/>
    <col min="13832" max="14079" width="9.140625" style="6"/>
    <col min="14080" max="14080" width="6.140625" style="6" customWidth="1"/>
    <col min="14081" max="14081" width="29.42578125" style="6" customWidth="1"/>
    <col min="14082" max="14082" width="5.28515625" style="6" customWidth="1"/>
    <col min="14083" max="14083" width="7.140625" style="6" customWidth="1"/>
    <col min="14084" max="14084" width="6.140625" style="6" customWidth="1"/>
    <col min="14085" max="14087" width="10.7109375" style="6" customWidth="1"/>
    <col min="14088" max="14335" width="9.140625" style="6"/>
    <col min="14336" max="14336" width="6.140625" style="6" customWidth="1"/>
    <col min="14337" max="14337" width="29.42578125" style="6" customWidth="1"/>
    <col min="14338" max="14338" width="5.28515625" style="6" customWidth="1"/>
    <col min="14339" max="14339" width="7.140625" style="6" customWidth="1"/>
    <col min="14340" max="14340" width="6.140625" style="6" customWidth="1"/>
    <col min="14341" max="14343" width="10.7109375" style="6" customWidth="1"/>
    <col min="14344" max="14591" width="9.140625" style="6"/>
    <col min="14592" max="14592" width="6.140625" style="6" customWidth="1"/>
    <col min="14593" max="14593" width="29.42578125" style="6" customWidth="1"/>
    <col min="14594" max="14594" width="5.28515625" style="6" customWidth="1"/>
    <col min="14595" max="14595" width="7.140625" style="6" customWidth="1"/>
    <col min="14596" max="14596" width="6.140625" style="6" customWidth="1"/>
    <col min="14597" max="14599" width="10.7109375" style="6" customWidth="1"/>
    <col min="14600" max="14847" width="9.140625" style="6"/>
    <col min="14848" max="14848" width="6.140625" style="6" customWidth="1"/>
    <col min="14849" max="14849" width="29.42578125" style="6" customWidth="1"/>
    <col min="14850" max="14850" width="5.28515625" style="6" customWidth="1"/>
    <col min="14851" max="14851" width="7.140625" style="6" customWidth="1"/>
    <col min="14852" max="14852" width="6.140625" style="6" customWidth="1"/>
    <col min="14853" max="14855" width="10.7109375" style="6" customWidth="1"/>
    <col min="14856" max="15103" width="9.140625" style="6"/>
    <col min="15104" max="15104" width="6.140625" style="6" customWidth="1"/>
    <col min="15105" max="15105" width="29.42578125" style="6" customWidth="1"/>
    <col min="15106" max="15106" width="5.28515625" style="6" customWidth="1"/>
    <col min="15107" max="15107" width="7.140625" style="6" customWidth="1"/>
    <col min="15108" max="15108" width="6.140625" style="6" customWidth="1"/>
    <col min="15109" max="15111" width="10.7109375" style="6" customWidth="1"/>
    <col min="15112" max="15359" width="9.140625" style="6"/>
    <col min="15360" max="15360" width="6.140625" style="6" customWidth="1"/>
    <col min="15361" max="15361" width="29.42578125" style="6" customWidth="1"/>
    <col min="15362" max="15362" width="5.28515625" style="6" customWidth="1"/>
    <col min="15363" max="15363" width="7.140625" style="6" customWidth="1"/>
    <col min="15364" max="15364" width="6.140625" style="6" customWidth="1"/>
    <col min="15365" max="15367" width="10.7109375" style="6" customWidth="1"/>
    <col min="15368" max="15615" width="9.140625" style="6"/>
    <col min="15616" max="15616" width="6.140625" style="6" customWidth="1"/>
    <col min="15617" max="15617" width="29.42578125" style="6" customWidth="1"/>
    <col min="15618" max="15618" width="5.28515625" style="6" customWidth="1"/>
    <col min="15619" max="15619" width="7.140625" style="6" customWidth="1"/>
    <col min="15620" max="15620" width="6.140625" style="6" customWidth="1"/>
    <col min="15621" max="15623" width="10.7109375" style="6" customWidth="1"/>
    <col min="15624" max="15871" width="9.140625" style="6"/>
    <col min="15872" max="15872" width="6.140625" style="6" customWidth="1"/>
    <col min="15873" max="15873" width="29.42578125" style="6" customWidth="1"/>
    <col min="15874" max="15874" width="5.28515625" style="6" customWidth="1"/>
    <col min="15875" max="15875" width="7.140625" style="6" customWidth="1"/>
    <col min="15876" max="15876" width="6.140625" style="6" customWidth="1"/>
    <col min="15877" max="15879" width="10.7109375" style="6" customWidth="1"/>
    <col min="15880" max="16127" width="9.140625" style="6"/>
    <col min="16128" max="16128" width="6.140625" style="6" customWidth="1"/>
    <col min="16129" max="16129" width="29.42578125" style="6" customWidth="1"/>
    <col min="16130" max="16130" width="5.28515625" style="6" customWidth="1"/>
    <col min="16131" max="16131" width="7.140625" style="6" customWidth="1"/>
    <col min="16132" max="16132" width="6.140625" style="6" customWidth="1"/>
    <col min="16133" max="16135" width="10.7109375" style="6" customWidth="1"/>
    <col min="16136" max="16384" width="9.140625" style="6"/>
  </cols>
  <sheetData>
    <row r="2" spans="1:7" ht="83.25" customHeight="1">
      <c r="A2" s="14"/>
      <c r="B2" s="15"/>
      <c r="C2" s="16"/>
      <c r="D2" s="16"/>
      <c r="E2" s="288" t="s">
        <v>198</v>
      </c>
      <c r="F2" s="288"/>
      <c r="G2" s="288"/>
    </row>
    <row r="3" spans="1:7" ht="63" customHeight="1">
      <c r="A3" s="239" t="s">
        <v>160</v>
      </c>
      <c r="B3" s="239"/>
      <c r="C3" s="239"/>
      <c r="D3" s="239"/>
      <c r="E3" s="239"/>
      <c r="F3" s="239"/>
      <c r="G3" s="239"/>
    </row>
    <row r="4" spans="1:7" ht="112.5">
      <c r="A4" s="228" t="s">
        <v>0</v>
      </c>
      <c r="B4" s="223" t="s">
        <v>1</v>
      </c>
      <c r="C4" s="62" t="s">
        <v>2</v>
      </c>
      <c r="D4" s="62" t="s">
        <v>3</v>
      </c>
      <c r="E4" s="225" t="s">
        <v>4</v>
      </c>
      <c r="F4" s="226" t="s">
        <v>5</v>
      </c>
      <c r="G4" s="225" t="s">
        <v>6</v>
      </c>
    </row>
    <row r="5" spans="1:7" ht="13.5">
      <c r="A5" s="222">
        <v>1</v>
      </c>
      <c r="B5" s="222">
        <v>2</v>
      </c>
      <c r="C5" s="230">
        <v>3</v>
      </c>
      <c r="D5" s="230">
        <v>4</v>
      </c>
      <c r="E5" s="230">
        <v>5</v>
      </c>
      <c r="F5" s="230">
        <v>6</v>
      </c>
      <c r="G5" s="230">
        <v>7</v>
      </c>
    </row>
    <row r="6" spans="1:7" ht="13.5">
      <c r="A6" s="227">
        <v>1</v>
      </c>
      <c r="B6" s="223" t="s">
        <v>7</v>
      </c>
      <c r="C6" s="221">
        <v>1</v>
      </c>
      <c r="D6" s="221">
        <v>1</v>
      </c>
      <c r="E6" s="232">
        <v>140000</v>
      </c>
      <c r="F6" s="232">
        <f>C6*E6</f>
        <v>140000</v>
      </c>
      <c r="G6" s="229">
        <f>F6*13</f>
        <v>1820000</v>
      </c>
    </row>
    <row r="7" spans="1:7" ht="27">
      <c r="A7" s="227">
        <v>2</v>
      </c>
      <c r="B7" s="223" t="s">
        <v>8</v>
      </c>
      <c r="C7" s="221">
        <v>0.25</v>
      </c>
      <c r="D7" s="221">
        <v>1</v>
      </c>
      <c r="E7" s="227">
        <v>120000</v>
      </c>
      <c r="F7" s="227">
        <f>C7*E7</f>
        <v>30000</v>
      </c>
      <c r="G7" s="229">
        <f>F7*13</f>
        <v>390000</v>
      </c>
    </row>
    <row r="8" spans="1:7" ht="13.5">
      <c r="A8" s="227">
        <v>3</v>
      </c>
      <c r="B8" s="223" t="s">
        <v>9</v>
      </c>
      <c r="C8" s="221">
        <v>0.5</v>
      </c>
      <c r="D8" s="221">
        <v>1</v>
      </c>
      <c r="E8" s="227">
        <v>110000</v>
      </c>
      <c r="F8" s="227">
        <f t="shared" ref="F8:F17" si="0">C8*E8</f>
        <v>55000</v>
      </c>
      <c r="G8" s="229">
        <f>F8*13</f>
        <v>715000</v>
      </c>
    </row>
    <row r="9" spans="1:7" ht="13.5">
      <c r="A9" s="227">
        <v>4</v>
      </c>
      <c r="B9" s="223" t="s">
        <v>10</v>
      </c>
      <c r="C9" s="221">
        <v>0.5</v>
      </c>
      <c r="D9" s="221">
        <v>1</v>
      </c>
      <c r="E9" s="227">
        <v>110000</v>
      </c>
      <c r="F9" s="227">
        <f t="shared" si="0"/>
        <v>55000</v>
      </c>
      <c r="G9" s="229">
        <f t="shared" ref="G9:G13" si="1">F9*13</f>
        <v>715000</v>
      </c>
    </row>
    <row r="10" spans="1:7" ht="13.5">
      <c r="A10" s="227">
        <v>5</v>
      </c>
      <c r="B10" s="223" t="s">
        <v>12</v>
      </c>
      <c r="C10" s="221">
        <v>1.1200000000000001</v>
      </c>
      <c r="D10" s="221">
        <v>1</v>
      </c>
      <c r="E10" s="227">
        <v>120000</v>
      </c>
      <c r="F10" s="227">
        <f>C10*E10</f>
        <v>134400</v>
      </c>
      <c r="G10" s="229">
        <f>F10*13</f>
        <v>1747200</v>
      </c>
    </row>
    <row r="11" spans="1:7" ht="13.5">
      <c r="A11" s="227">
        <v>6</v>
      </c>
      <c r="B11" s="223" t="s">
        <v>13</v>
      </c>
      <c r="C11" s="221">
        <v>1</v>
      </c>
      <c r="D11" s="221">
        <v>1</v>
      </c>
      <c r="E11" s="227">
        <v>110000</v>
      </c>
      <c r="F11" s="227">
        <f t="shared" si="0"/>
        <v>110000</v>
      </c>
      <c r="G11" s="229">
        <f t="shared" si="1"/>
        <v>1430000</v>
      </c>
    </row>
    <row r="12" spans="1:7" ht="13.5">
      <c r="A12" s="227">
        <v>7</v>
      </c>
      <c r="B12" s="223" t="s">
        <v>14</v>
      </c>
      <c r="C12" s="221">
        <v>1</v>
      </c>
      <c r="D12" s="221">
        <v>1</v>
      </c>
      <c r="E12" s="227">
        <v>105000</v>
      </c>
      <c r="F12" s="227">
        <f t="shared" si="0"/>
        <v>105000</v>
      </c>
      <c r="G12" s="229">
        <f t="shared" si="1"/>
        <v>1365000</v>
      </c>
    </row>
    <row r="13" spans="1:7" ht="13.5">
      <c r="A13" s="227">
        <v>8</v>
      </c>
      <c r="B13" s="223" t="s">
        <v>16</v>
      </c>
      <c r="C13" s="221">
        <v>0.25</v>
      </c>
      <c r="D13" s="221">
        <v>1</v>
      </c>
      <c r="E13" s="227">
        <v>105000</v>
      </c>
      <c r="F13" s="227">
        <f t="shared" si="0"/>
        <v>26250</v>
      </c>
      <c r="G13" s="229">
        <f t="shared" si="1"/>
        <v>341250</v>
      </c>
    </row>
    <row r="14" spans="1:7" ht="13.5">
      <c r="A14" s="227">
        <v>9</v>
      </c>
      <c r="B14" s="223" t="s">
        <v>17</v>
      </c>
      <c r="C14" s="221">
        <v>0.25</v>
      </c>
      <c r="D14" s="221">
        <v>1</v>
      </c>
      <c r="E14" s="227">
        <v>120000</v>
      </c>
      <c r="F14" s="227">
        <f t="shared" si="0"/>
        <v>30000</v>
      </c>
      <c r="G14" s="229">
        <f>F14*13</f>
        <v>390000</v>
      </c>
    </row>
    <row r="15" spans="1:7" ht="13.5">
      <c r="A15" s="224">
        <v>10</v>
      </c>
      <c r="B15" s="223" t="s">
        <v>18</v>
      </c>
      <c r="C15" s="222">
        <v>0.25</v>
      </c>
      <c r="D15" s="222">
        <v>1</v>
      </c>
      <c r="E15" s="224">
        <v>120000</v>
      </c>
      <c r="F15" s="224">
        <f t="shared" si="0"/>
        <v>30000</v>
      </c>
      <c r="G15" s="229">
        <f>F15*13</f>
        <v>390000</v>
      </c>
    </row>
    <row r="16" spans="1:7" ht="13.5">
      <c r="A16" s="227">
        <v>11</v>
      </c>
      <c r="B16" s="223" t="s">
        <v>22</v>
      </c>
      <c r="C16" s="221">
        <v>1</v>
      </c>
      <c r="D16" s="221">
        <v>1</v>
      </c>
      <c r="E16" s="227">
        <v>105000</v>
      </c>
      <c r="F16" s="227">
        <f t="shared" si="0"/>
        <v>105000</v>
      </c>
      <c r="G16" s="229">
        <f>F16*13</f>
        <v>1365000</v>
      </c>
    </row>
    <row r="17" spans="1:7" ht="13.5">
      <c r="A17" s="227">
        <v>12</v>
      </c>
      <c r="B17" s="223" t="s">
        <v>19</v>
      </c>
      <c r="C17" s="227">
        <v>0.5</v>
      </c>
      <c r="D17" s="221">
        <v>1</v>
      </c>
      <c r="E17" s="227">
        <v>105000</v>
      </c>
      <c r="F17" s="227">
        <f t="shared" si="0"/>
        <v>52500</v>
      </c>
      <c r="G17" s="229">
        <f>F17*13</f>
        <v>682500</v>
      </c>
    </row>
    <row r="18" spans="1:7" ht="13.5">
      <c r="A18" s="227"/>
      <c r="B18" s="223" t="s">
        <v>20</v>
      </c>
      <c r="C18" s="221">
        <f>SUM(C6:C17)</f>
        <v>7.62</v>
      </c>
      <c r="D18" s="221"/>
      <c r="E18" s="227"/>
      <c r="F18" s="227">
        <f>SUM(F6:F17)</f>
        <v>873150</v>
      </c>
      <c r="G18" s="229">
        <f>SUM(G6:G17)</f>
        <v>11350950</v>
      </c>
    </row>
    <row r="20" spans="1:7">
      <c r="A20" s="240"/>
      <c r="B20" s="240"/>
      <c r="C20" s="240"/>
      <c r="D20" s="240"/>
      <c r="E20" s="240"/>
      <c r="F20" s="240"/>
      <c r="G20" s="240"/>
    </row>
    <row r="21" spans="1:7">
      <c r="A21" s="240"/>
      <c r="B21" s="240"/>
      <c r="C21" s="240"/>
      <c r="D21" s="240"/>
      <c r="E21" s="240"/>
      <c r="F21" s="240"/>
      <c r="G21" s="240"/>
    </row>
  </sheetData>
  <mergeCells count="3">
    <mergeCell ref="A3:G3"/>
    <mergeCell ref="A20:G21"/>
    <mergeCell ref="E2:G2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N62"/>
  <sheetViews>
    <sheetView topLeftCell="A46" zoomScale="96" zoomScaleNormal="96" workbookViewId="0">
      <selection activeCell="D59" sqref="D59:D60"/>
    </sheetView>
  </sheetViews>
  <sheetFormatPr defaultRowHeight="15"/>
  <cols>
    <col min="1" max="1" width="9.28515625" bestFit="1" customWidth="1"/>
    <col min="2" max="2" width="20.5703125" customWidth="1"/>
    <col min="3" max="4" width="9.28515625" bestFit="1" customWidth="1"/>
    <col min="5" max="5" width="13.140625" style="24" customWidth="1"/>
    <col min="6" max="6" width="17.42578125" customWidth="1"/>
    <col min="7" max="7" width="16.85546875" customWidth="1"/>
  </cols>
  <sheetData>
    <row r="2" spans="1:14" ht="90.75" customHeight="1">
      <c r="A2" s="149"/>
      <c r="B2" s="149"/>
      <c r="C2" s="149"/>
      <c r="D2" s="149"/>
      <c r="E2" s="263" t="s">
        <v>190</v>
      </c>
      <c r="F2" s="263"/>
      <c r="G2" s="263"/>
    </row>
    <row r="3" spans="1:14" ht="60.75" customHeight="1" thickBot="1">
      <c r="A3" s="264" t="s">
        <v>76</v>
      </c>
      <c r="B3" s="264"/>
      <c r="C3" s="264"/>
      <c r="D3" s="264"/>
      <c r="E3" s="264"/>
      <c r="F3" s="264"/>
      <c r="G3" s="264"/>
    </row>
    <row r="4" spans="1:14" ht="25.5" customHeight="1">
      <c r="A4" s="150"/>
      <c r="B4" s="151"/>
      <c r="C4" s="265" t="s">
        <v>29</v>
      </c>
      <c r="D4" s="265" t="s">
        <v>84</v>
      </c>
      <c r="E4" s="265" t="s">
        <v>85</v>
      </c>
      <c r="F4" s="265" t="s">
        <v>86</v>
      </c>
      <c r="G4" s="265" t="s">
        <v>87</v>
      </c>
      <c r="H4" s="276"/>
      <c r="I4" s="277"/>
      <c r="J4" s="277"/>
      <c r="K4" s="277"/>
      <c r="L4" s="277"/>
      <c r="M4" s="277"/>
      <c r="N4" s="277"/>
    </row>
    <row r="5" spans="1:14" ht="33">
      <c r="A5" s="152" t="s">
        <v>27</v>
      </c>
      <c r="B5" s="153" t="s">
        <v>1</v>
      </c>
      <c r="C5" s="266"/>
      <c r="D5" s="266"/>
      <c r="E5" s="266"/>
      <c r="F5" s="266"/>
      <c r="G5" s="266"/>
      <c r="H5" s="276"/>
      <c r="I5" s="277"/>
      <c r="J5" s="277"/>
      <c r="K5" s="277"/>
      <c r="L5" s="277"/>
      <c r="M5" s="277"/>
      <c r="N5" s="277"/>
    </row>
    <row r="6" spans="1:14" ht="16.5">
      <c r="A6" s="154"/>
      <c r="B6" s="155"/>
      <c r="C6" s="266"/>
      <c r="D6" s="266"/>
      <c r="E6" s="266"/>
      <c r="F6" s="266"/>
      <c r="G6" s="266"/>
      <c r="H6" s="276"/>
      <c r="I6" s="277"/>
      <c r="J6" s="277"/>
      <c r="K6" s="277"/>
      <c r="L6" s="277"/>
      <c r="M6" s="277"/>
      <c r="N6" s="277"/>
    </row>
    <row r="7" spans="1:14" ht="17.25" thickBot="1">
      <c r="A7" s="156"/>
      <c r="B7" s="157"/>
      <c r="C7" s="267"/>
      <c r="D7" s="267"/>
      <c r="E7" s="267"/>
      <c r="F7" s="267"/>
      <c r="G7" s="267"/>
      <c r="H7" s="276"/>
      <c r="I7" s="277"/>
      <c r="J7" s="277"/>
      <c r="K7" s="277"/>
      <c r="L7" s="277"/>
      <c r="M7" s="277"/>
      <c r="N7" s="277"/>
    </row>
    <row r="8" spans="1:14" s="10" customFormat="1" ht="21" customHeight="1" thickBot="1">
      <c r="A8" s="158">
        <v>1</v>
      </c>
      <c r="B8" s="159" t="s">
        <v>7</v>
      </c>
      <c r="C8" s="160">
        <v>1</v>
      </c>
      <c r="D8" s="160">
        <v>1</v>
      </c>
      <c r="E8" s="161">
        <v>170000</v>
      </c>
      <c r="F8" s="161">
        <v>170000</v>
      </c>
      <c r="G8" s="161">
        <v>2040000</v>
      </c>
    </row>
    <row r="9" spans="1:14" s="10" customFormat="1" ht="20.25" customHeight="1" thickBot="1">
      <c r="A9" s="162">
        <v>2</v>
      </c>
      <c r="B9" s="163" t="s">
        <v>10</v>
      </c>
      <c r="C9" s="164">
        <v>1</v>
      </c>
      <c r="D9" s="164">
        <v>1</v>
      </c>
      <c r="E9" s="165">
        <v>110000</v>
      </c>
      <c r="F9" s="165">
        <v>110000</v>
      </c>
      <c r="G9" s="165">
        <v>1320000</v>
      </c>
    </row>
    <row r="10" spans="1:14" s="10" customFormat="1" ht="17.25" thickBot="1">
      <c r="A10" s="162">
        <v>3</v>
      </c>
      <c r="B10" s="163" t="s">
        <v>52</v>
      </c>
      <c r="C10" s="164">
        <v>1</v>
      </c>
      <c r="D10" s="164">
        <v>1</v>
      </c>
      <c r="E10" s="165">
        <v>120000</v>
      </c>
      <c r="F10" s="165">
        <v>120000</v>
      </c>
      <c r="G10" s="165">
        <v>1440000</v>
      </c>
    </row>
    <row r="11" spans="1:14" s="10" customFormat="1" ht="16.5" customHeight="1">
      <c r="A11" s="268">
        <v>4</v>
      </c>
      <c r="B11" s="166" t="s">
        <v>45</v>
      </c>
      <c r="C11" s="272">
        <v>3</v>
      </c>
      <c r="D11" s="272">
        <v>1</v>
      </c>
      <c r="E11" s="274">
        <v>110000</v>
      </c>
      <c r="F11" s="274">
        <v>330000</v>
      </c>
      <c r="G11" s="274">
        <v>3960000</v>
      </c>
    </row>
    <row r="12" spans="1:14" s="10" customFormat="1" ht="13.5" customHeight="1" thickBot="1">
      <c r="A12" s="269"/>
      <c r="B12" s="163" t="s">
        <v>53</v>
      </c>
      <c r="C12" s="273"/>
      <c r="D12" s="273"/>
      <c r="E12" s="275"/>
      <c r="F12" s="275"/>
      <c r="G12" s="275"/>
    </row>
    <row r="13" spans="1:14" s="10" customFormat="1" ht="16.5">
      <c r="A13" s="268">
        <v>5</v>
      </c>
      <c r="B13" s="167" t="s">
        <v>45</v>
      </c>
      <c r="C13" s="272">
        <v>1</v>
      </c>
      <c r="D13" s="272">
        <v>0.5</v>
      </c>
      <c r="E13" s="274">
        <v>110000</v>
      </c>
      <c r="F13" s="274">
        <v>55000</v>
      </c>
      <c r="G13" s="274">
        <v>660000</v>
      </c>
    </row>
    <row r="14" spans="1:14" s="10" customFormat="1" ht="17.25" thickBot="1">
      <c r="A14" s="269"/>
      <c r="B14" s="163" t="s">
        <v>54</v>
      </c>
      <c r="C14" s="273"/>
      <c r="D14" s="273"/>
      <c r="E14" s="275"/>
      <c r="F14" s="275"/>
      <c r="G14" s="275"/>
    </row>
    <row r="15" spans="1:14" s="10" customFormat="1" ht="16.5" customHeight="1">
      <c r="A15" s="268">
        <v>6</v>
      </c>
      <c r="B15" s="167" t="s">
        <v>45</v>
      </c>
      <c r="C15" s="272">
        <v>1</v>
      </c>
      <c r="D15" s="272">
        <v>0.5</v>
      </c>
      <c r="E15" s="274">
        <v>110000</v>
      </c>
      <c r="F15" s="274">
        <v>55000</v>
      </c>
      <c r="G15" s="274">
        <v>660000</v>
      </c>
    </row>
    <row r="16" spans="1:14" s="10" customFormat="1" ht="25.5" customHeight="1" thickBot="1">
      <c r="A16" s="269"/>
      <c r="B16" s="163" t="s">
        <v>55</v>
      </c>
      <c r="C16" s="273"/>
      <c r="D16" s="273"/>
      <c r="E16" s="275"/>
      <c r="F16" s="275"/>
      <c r="G16" s="275"/>
    </row>
    <row r="17" spans="1:7" s="10" customFormat="1" ht="16.5">
      <c r="A17" s="268">
        <v>7</v>
      </c>
      <c r="B17" s="166" t="s">
        <v>45</v>
      </c>
      <c r="C17" s="272">
        <v>2</v>
      </c>
      <c r="D17" s="272">
        <v>0.5</v>
      </c>
      <c r="E17" s="274">
        <v>110000</v>
      </c>
      <c r="F17" s="274">
        <v>110000</v>
      </c>
      <c r="G17" s="274">
        <v>1320000</v>
      </c>
    </row>
    <row r="18" spans="1:7" s="10" customFormat="1" ht="17.25" thickBot="1">
      <c r="A18" s="269"/>
      <c r="B18" s="163" t="s">
        <v>88</v>
      </c>
      <c r="C18" s="273"/>
      <c r="D18" s="273"/>
      <c r="E18" s="275"/>
      <c r="F18" s="275"/>
      <c r="G18" s="275"/>
    </row>
    <row r="19" spans="1:7" s="10" customFormat="1" ht="16.5">
      <c r="A19" s="268">
        <v>8</v>
      </c>
      <c r="B19" s="167" t="s">
        <v>45</v>
      </c>
      <c r="C19" s="272">
        <v>1</v>
      </c>
      <c r="D19" s="272">
        <v>1</v>
      </c>
      <c r="E19" s="274">
        <v>110000</v>
      </c>
      <c r="F19" s="274">
        <v>110000</v>
      </c>
      <c r="G19" s="274">
        <v>1320000</v>
      </c>
    </row>
    <row r="20" spans="1:7" s="10" customFormat="1" ht="17.25" thickBot="1">
      <c r="A20" s="269"/>
      <c r="B20" s="163" t="s">
        <v>56</v>
      </c>
      <c r="C20" s="273"/>
      <c r="D20" s="273"/>
      <c r="E20" s="275"/>
      <c r="F20" s="275"/>
      <c r="G20" s="275"/>
    </row>
    <row r="21" spans="1:7" s="10" customFormat="1" ht="16.5">
      <c r="A21" s="268">
        <v>9</v>
      </c>
      <c r="B21" s="167" t="s">
        <v>45</v>
      </c>
      <c r="C21" s="272">
        <v>1</v>
      </c>
      <c r="D21" s="272">
        <v>0.5</v>
      </c>
      <c r="E21" s="274">
        <v>110000</v>
      </c>
      <c r="F21" s="274">
        <v>55000</v>
      </c>
      <c r="G21" s="274">
        <v>660000</v>
      </c>
    </row>
    <row r="22" spans="1:7" s="10" customFormat="1" ht="17.25" thickBot="1">
      <c r="A22" s="269"/>
      <c r="B22" s="163" t="s">
        <v>57</v>
      </c>
      <c r="C22" s="273"/>
      <c r="D22" s="273"/>
      <c r="E22" s="275"/>
      <c r="F22" s="275"/>
      <c r="G22" s="275"/>
    </row>
    <row r="23" spans="1:7" s="10" customFormat="1" ht="16.5">
      <c r="A23" s="268">
        <v>10</v>
      </c>
      <c r="B23" s="167" t="s">
        <v>45</v>
      </c>
      <c r="C23" s="272">
        <v>1</v>
      </c>
      <c r="D23" s="272">
        <v>1</v>
      </c>
      <c r="E23" s="274">
        <v>110000</v>
      </c>
      <c r="F23" s="274">
        <v>110000</v>
      </c>
      <c r="G23" s="274">
        <v>1320000</v>
      </c>
    </row>
    <row r="24" spans="1:7" s="10" customFormat="1" ht="17.25" thickBot="1">
      <c r="A24" s="269"/>
      <c r="B24" s="163" t="s">
        <v>58</v>
      </c>
      <c r="C24" s="273"/>
      <c r="D24" s="273"/>
      <c r="E24" s="275"/>
      <c r="F24" s="275"/>
      <c r="G24" s="275"/>
    </row>
    <row r="25" spans="1:7" s="10" customFormat="1" ht="16.5">
      <c r="A25" s="268">
        <v>11</v>
      </c>
      <c r="B25" s="166" t="s">
        <v>45</v>
      </c>
      <c r="C25" s="272">
        <v>1</v>
      </c>
      <c r="D25" s="272">
        <v>1</v>
      </c>
      <c r="E25" s="274">
        <v>110000</v>
      </c>
      <c r="F25" s="274">
        <v>110000</v>
      </c>
      <c r="G25" s="274">
        <v>1320000</v>
      </c>
    </row>
    <row r="26" spans="1:7" s="10" customFormat="1" ht="17.25" thickBot="1">
      <c r="A26" s="269"/>
      <c r="B26" s="163" t="s">
        <v>59</v>
      </c>
      <c r="C26" s="273"/>
      <c r="D26" s="273"/>
      <c r="E26" s="275"/>
      <c r="F26" s="275"/>
      <c r="G26" s="275"/>
    </row>
    <row r="27" spans="1:7" s="10" customFormat="1" ht="16.5">
      <c r="A27" s="268">
        <v>12</v>
      </c>
      <c r="B27" s="167" t="s">
        <v>45</v>
      </c>
      <c r="C27" s="272">
        <v>1</v>
      </c>
      <c r="D27" s="272">
        <v>1</v>
      </c>
      <c r="E27" s="274">
        <v>110000</v>
      </c>
      <c r="F27" s="274">
        <v>110000</v>
      </c>
      <c r="G27" s="274">
        <v>1320000</v>
      </c>
    </row>
    <row r="28" spans="1:7" s="10" customFormat="1" ht="17.25" thickBot="1">
      <c r="A28" s="269"/>
      <c r="B28" s="163" t="s">
        <v>60</v>
      </c>
      <c r="C28" s="273"/>
      <c r="D28" s="273"/>
      <c r="E28" s="275"/>
      <c r="F28" s="275"/>
      <c r="G28" s="275"/>
    </row>
    <row r="29" spans="1:7" s="10" customFormat="1" ht="16.5">
      <c r="A29" s="268">
        <v>13</v>
      </c>
      <c r="B29" s="167" t="s">
        <v>45</v>
      </c>
      <c r="C29" s="272">
        <v>1</v>
      </c>
      <c r="D29" s="272">
        <v>1</v>
      </c>
      <c r="E29" s="274">
        <v>110000</v>
      </c>
      <c r="F29" s="274">
        <v>110000</v>
      </c>
      <c r="G29" s="274">
        <v>1320000</v>
      </c>
    </row>
    <row r="30" spans="1:7" s="10" customFormat="1" ht="17.25" thickBot="1">
      <c r="A30" s="269"/>
      <c r="B30" s="163" t="s">
        <v>61</v>
      </c>
      <c r="C30" s="273"/>
      <c r="D30" s="273"/>
      <c r="E30" s="275"/>
      <c r="F30" s="275"/>
      <c r="G30" s="275"/>
    </row>
    <row r="31" spans="1:7" s="10" customFormat="1" ht="16.5">
      <c r="A31" s="268">
        <v>15</v>
      </c>
      <c r="B31" s="167" t="s">
        <v>45</v>
      </c>
      <c r="C31" s="272">
        <v>1</v>
      </c>
      <c r="D31" s="272">
        <v>1</v>
      </c>
      <c r="E31" s="274">
        <v>110000</v>
      </c>
      <c r="F31" s="274">
        <v>110000</v>
      </c>
      <c r="G31" s="274">
        <v>1320000</v>
      </c>
    </row>
    <row r="32" spans="1:7" s="10" customFormat="1" ht="17.25" thickBot="1">
      <c r="A32" s="269"/>
      <c r="B32" s="163" t="s">
        <v>62</v>
      </c>
      <c r="C32" s="273"/>
      <c r="D32" s="273"/>
      <c r="E32" s="275"/>
      <c r="F32" s="275"/>
      <c r="G32" s="275"/>
    </row>
    <row r="33" spans="1:7" s="10" customFormat="1" ht="16.5">
      <c r="A33" s="268">
        <v>16</v>
      </c>
      <c r="B33" s="167" t="s">
        <v>45</v>
      </c>
      <c r="C33" s="272">
        <v>1</v>
      </c>
      <c r="D33" s="272">
        <v>1</v>
      </c>
      <c r="E33" s="274">
        <v>110000</v>
      </c>
      <c r="F33" s="274">
        <v>110000</v>
      </c>
      <c r="G33" s="274">
        <v>1320000</v>
      </c>
    </row>
    <row r="34" spans="1:7" s="10" customFormat="1" ht="17.25" thickBot="1">
      <c r="A34" s="269"/>
      <c r="B34" s="163" t="s">
        <v>63</v>
      </c>
      <c r="C34" s="273"/>
      <c r="D34" s="273"/>
      <c r="E34" s="275"/>
      <c r="F34" s="275"/>
      <c r="G34" s="275"/>
    </row>
    <row r="35" spans="1:7" s="10" customFormat="1" ht="16.5">
      <c r="A35" s="268">
        <v>17</v>
      </c>
      <c r="B35" s="167" t="s">
        <v>45</v>
      </c>
      <c r="C35" s="272">
        <v>1</v>
      </c>
      <c r="D35" s="272">
        <v>1</v>
      </c>
      <c r="E35" s="274">
        <v>110000</v>
      </c>
      <c r="F35" s="274">
        <v>110000</v>
      </c>
      <c r="G35" s="274">
        <v>1320000</v>
      </c>
    </row>
    <row r="36" spans="1:7" s="10" customFormat="1" ht="17.25" thickBot="1">
      <c r="A36" s="269"/>
      <c r="B36" s="163" t="s">
        <v>64</v>
      </c>
      <c r="C36" s="273"/>
      <c r="D36" s="273"/>
      <c r="E36" s="275"/>
      <c r="F36" s="275"/>
      <c r="G36" s="275"/>
    </row>
    <row r="37" spans="1:7" s="10" customFormat="1" ht="66.75" thickBot="1">
      <c r="A37" s="162">
        <v>18</v>
      </c>
      <c r="B37" s="163" t="s">
        <v>65</v>
      </c>
      <c r="C37" s="164">
        <v>5</v>
      </c>
      <c r="D37" s="164">
        <v>2.5</v>
      </c>
      <c r="E37" s="165">
        <v>110000</v>
      </c>
      <c r="F37" s="165">
        <v>275000</v>
      </c>
      <c r="G37" s="165">
        <v>3300000</v>
      </c>
    </row>
    <row r="38" spans="1:7" s="10" customFormat="1" ht="16.5" customHeight="1">
      <c r="A38" s="268">
        <v>19</v>
      </c>
      <c r="B38" s="167" t="s">
        <v>66</v>
      </c>
      <c r="C38" s="272">
        <v>1</v>
      </c>
      <c r="D38" s="272">
        <v>1</v>
      </c>
      <c r="E38" s="274">
        <v>110000</v>
      </c>
      <c r="F38" s="274">
        <v>110000</v>
      </c>
      <c r="G38" s="274">
        <v>1320000</v>
      </c>
    </row>
    <row r="39" spans="1:7" s="10" customFormat="1" ht="13.5" customHeight="1" thickBot="1">
      <c r="A39" s="269"/>
      <c r="B39" s="163" t="s">
        <v>67</v>
      </c>
      <c r="C39" s="273"/>
      <c r="D39" s="273"/>
      <c r="E39" s="275"/>
      <c r="F39" s="275"/>
      <c r="G39" s="275"/>
    </row>
    <row r="40" spans="1:7" s="10" customFormat="1" ht="21" customHeight="1">
      <c r="A40" s="268">
        <v>20</v>
      </c>
      <c r="B40" s="166" t="s">
        <v>66</v>
      </c>
      <c r="C40" s="272">
        <v>1</v>
      </c>
      <c r="D40" s="272">
        <v>1</v>
      </c>
      <c r="E40" s="274">
        <v>110000</v>
      </c>
      <c r="F40" s="274">
        <v>110000</v>
      </c>
      <c r="G40" s="274">
        <v>1320000</v>
      </c>
    </row>
    <row r="41" spans="1:7" s="10" customFormat="1" ht="17.25" thickBot="1">
      <c r="A41" s="269"/>
      <c r="B41" s="163" t="s">
        <v>56</v>
      </c>
      <c r="C41" s="273"/>
      <c r="D41" s="273"/>
      <c r="E41" s="275"/>
      <c r="F41" s="275"/>
      <c r="G41" s="275"/>
    </row>
    <row r="42" spans="1:7" s="10" customFormat="1" ht="16.5">
      <c r="A42" s="268">
        <v>21</v>
      </c>
      <c r="B42" s="167" t="s">
        <v>66</v>
      </c>
      <c r="C42" s="272">
        <v>1</v>
      </c>
      <c r="D42" s="272">
        <v>0.5</v>
      </c>
      <c r="E42" s="274">
        <v>110000</v>
      </c>
      <c r="F42" s="274">
        <v>55000</v>
      </c>
      <c r="G42" s="274">
        <v>660000</v>
      </c>
    </row>
    <row r="43" spans="1:7" s="10" customFormat="1" ht="17.25" thickBot="1">
      <c r="A43" s="269"/>
      <c r="B43" s="163" t="s">
        <v>57</v>
      </c>
      <c r="C43" s="273"/>
      <c r="D43" s="273"/>
      <c r="E43" s="275"/>
      <c r="F43" s="275"/>
      <c r="G43" s="275"/>
    </row>
    <row r="44" spans="1:7" s="10" customFormat="1" ht="16.5">
      <c r="A44" s="268">
        <v>22</v>
      </c>
      <c r="B44" s="166" t="s">
        <v>66</v>
      </c>
      <c r="C44" s="268">
        <v>1</v>
      </c>
      <c r="D44" s="268">
        <v>1</v>
      </c>
      <c r="E44" s="268">
        <v>110000</v>
      </c>
      <c r="F44" s="268">
        <v>110000</v>
      </c>
      <c r="G44" s="268">
        <v>1320000</v>
      </c>
    </row>
    <row r="45" spans="1:7" s="10" customFormat="1" ht="17.25" thickBot="1">
      <c r="A45" s="269"/>
      <c r="B45" s="163" t="s">
        <v>68</v>
      </c>
      <c r="C45" s="269"/>
      <c r="D45" s="269"/>
      <c r="E45" s="269"/>
      <c r="F45" s="269"/>
      <c r="G45" s="269"/>
    </row>
    <row r="46" spans="1:7" s="10" customFormat="1" ht="16.5">
      <c r="A46" s="268">
        <v>23</v>
      </c>
      <c r="B46" s="167" t="s">
        <v>66</v>
      </c>
      <c r="C46" s="268">
        <v>1</v>
      </c>
      <c r="D46" s="268">
        <v>1</v>
      </c>
      <c r="E46" s="268">
        <v>110000</v>
      </c>
      <c r="F46" s="268">
        <v>110000</v>
      </c>
      <c r="G46" s="268">
        <v>1320000</v>
      </c>
    </row>
    <row r="47" spans="1:7" s="10" customFormat="1" ht="17.25" thickBot="1">
      <c r="A47" s="269"/>
      <c r="B47" s="163" t="s">
        <v>60</v>
      </c>
      <c r="C47" s="269"/>
      <c r="D47" s="269"/>
      <c r="E47" s="269"/>
      <c r="F47" s="269"/>
      <c r="G47" s="269"/>
    </row>
    <row r="48" spans="1:7" s="10" customFormat="1" ht="16.5">
      <c r="A48" s="268">
        <v>24</v>
      </c>
      <c r="B48" s="167" t="s">
        <v>66</v>
      </c>
      <c r="C48" s="268">
        <v>1</v>
      </c>
      <c r="D48" s="268">
        <v>1</v>
      </c>
      <c r="E48" s="268">
        <v>110000</v>
      </c>
      <c r="F48" s="268">
        <v>110000</v>
      </c>
      <c r="G48" s="268">
        <v>1320000</v>
      </c>
    </row>
    <row r="49" spans="1:7" s="10" customFormat="1" ht="17.25" thickBot="1">
      <c r="A49" s="269"/>
      <c r="B49" s="163" t="s">
        <v>69</v>
      </c>
      <c r="C49" s="269"/>
      <c r="D49" s="269"/>
      <c r="E49" s="269"/>
      <c r="F49" s="269"/>
      <c r="G49" s="269"/>
    </row>
    <row r="50" spans="1:7" s="10" customFormat="1" ht="16.5">
      <c r="A50" s="268">
        <v>25</v>
      </c>
      <c r="B50" s="167" t="s">
        <v>66</v>
      </c>
      <c r="C50" s="268">
        <v>1</v>
      </c>
      <c r="D50" s="268">
        <v>1</v>
      </c>
      <c r="E50" s="268">
        <v>110000</v>
      </c>
      <c r="F50" s="268">
        <v>110000</v>
      </c>
      <c r="G50" s="268">
        <v>1320000</v>
      </c>
    </row>
    <row r="51" spans="1:7" s="10" customFormat="1" ht="17.25" thickBot="1">
      <c r="A51" s="269"/>
      <c r="B51" s="163" t="s">
        <v>70</v>
      </c>
      <c r="C51" s="269"/>
      <c r="D51" s="269"/>
      <c r="E51" s="269"/>
      <c r="F51" s="269"/>
      <c r="G51" s="269"/>
    </row>
    <row r="52" spans="1:7" s="10" customFormat="1" ht="16.5">
      <c r="A52" s="268">
        <v>26</v>
      </c>
      <c r="B52" s="167" t="s">
        <v>71</v>
      </c>
      <c r="C52" s="268">
        <v>1</v>
      </c>
      <c r="D52" s="268">
        <v>1</v>
      </c>
      <c r="E52" s="268">
        <v>110000</v>
      </c>
      <c r="F52" s="268">
        <v>110000</v>
      </c>
      <c r="G52" s="268">
        <v>1320000</v>
      </c>
    </row>
    <row r="53" spans="1:7" s="10" customFormat="1" ht="17.25" thickBot="1">
      <c r="A53" s="269"/>
      <c r="B53" s="163" t="s">
        <v>72</v>
      </c>
      <c r="C53" s="269"/>
      <c r="D53" s="269"/>
      <c r="E53" s="269"/>
      <c r="F53" s="269"/>
      <c r="G53" s="269"/>
    </row>
    <row r="54" spans="1:7" s="10" customFormat="1" ht="29.25" customHeight="1" thickBot="1">
      <c r="A54" s="168">
        <v>27</v>
      </c>
      <c r="B54" s="167" t="s">
        <v>16</v>
      </c>
      <c r="C54" s="167">
        <v>1</v>
      </c>
      <c r="D54" s="167">
        <v>1</v>
      </c>
      <c r="E54" s="167">
        <v>105000</v>
      </c>
      <c r="F54" s="167">
        <v>105000</v>
      </c>
      <c r="G54" s="167">
        <v>1260000</v>
      </c>
    </row>
    <row r="55" spans="1:7" s="10" customFormat="1" ht="41.25" customHeight="1">
      <c r="A55" s="268">
        <v>28</v>
      </c>
      <c r="B55" s="166" t="s">
        <v>194</v>
      </c>
      <c r="C55" s="268">
        <v>1</v>
      </c>
      <c r="D55" s="268">
        <v>1</v>
      </c>
      <c r="E55" s="268">
        <v>105000</v>
      </c>
      <c r="F55" s="268">
        <v>105000</v>
      </c>
      <c r="G55" s="268">
        <v>1260000</v>
      </c>
    </row>
    <row r="56" spans="1:7" s="10" customFormat="1" ht="15.75" customHeight="1" thickBot="1">
      <c r="A56" s="269"/>
      <c r="B56" s="163" t="s">
        <v>73</v>
      </c>
      <c r="C56" s="269"/>
      <c r="D56" s="269"/>
      <c r="E56" s="269"/>
      <c r="F56" s="269"/>
      <c r="G56" s="269"/>
    </row>
    <row r="57" spans="1:7" s="10" customFormat="1" ht="33">
      <c r="A57" s="268">
        <v>29</v>
      </c>
      <c r="B57" s="167" t="s">
        <v>74</v>
      </c>
      <c r="C57" s="268">
        <v>1</v>
      </c>
      <c r="D57" s="268">
        <v>1</v>
      </c>
      <c r="E57" s="268">
        <v>105000</v>
      </c>
      <c r="F57" s="268">
        <v>105000</v>
      </c>
      <c r="G57" s="268">
        <v>1260000</v>
      </c>
    </row>
    <row r="58" spans="1:7" s="10" customFormat="1" ht="17.25" thickBot="1">
      <c r="A58" s="269"/>
      <c r="B58" s="163" t="s">
        <v>73</v>
      </c>
      <c r="C58" s="269"/>
      <c r="D58" s="269"/>
      <c r="E58" s="269"/>
      <c r="F58" s="269"/>
      <c r="G58" s="269"/>
    </row>
    <row r="59" spans="1:7" s="10" customFormat="1" ht="41.25" customHeight="1">
      <c r="A59" s="268">
        <v>30</v>
      </c>
      <c r="B59" s="167" t="s">
        <v>195</v>
      </c>
      <c r="C59" s="268">
        <v>1</v>
      </c>
      <c r="D59" s="268">
        <v>1</v>
      </c>
      <c r="E59" s="268">
        <v>105000</v>
      </c>
      <c r="F59" s="268">
        <v>105000</v>
      </c>
      <c r="G59" s="268">
        <v>1260000</v>
      </c>
    </row>
    <row r="60" spans="1:7" s="10" customFormat="1" ht="17.25" thickBot="1">
      <c r="A60" s="269"/>
      <c r="B60" s="163" t="s">
        <v>75</v>
      </c>
      <c r="C60" s="269"/>
      <c r="D60" s="269"/>
      <c r="E60" s="269"/>
      <c r="F60" s="269"/>
      <c r="G60" s="269"/>
    </row>
    <row r="61" spans="1:7" s="10" customFormat="1">
      <c r="A61" s="268"/>
      <c r="B61" s="272" t="s">
        <v>32</v>
      </c>
      <c r="C61" s="268">
        <v>36</v>
      </c>
      <c r="D61" s="268">
        <v>28</v>
      </c>
      <c r="E61" s="268"/>
      <c r="F61" s="270">
        <v>3405000</v>
      </c>
      <c r="G61" s="270">
        <v>40860000</v>
      </c>
    </row>
    <row r="62" spans="1:7" s="10" customFormat="1" ht="15.75" thickBot="1">
      <c r="A62" s="269"/>
      <c r="B62" s="273"/>
      <c r="C62" s="269"/>
      <c r="D62" s="269"/>
      <c r="E62" s="269"/>
      <c r="F62" s="271"/>
      <c r="G62" s="271"/>
    </row>
  </sheetData>
  <mergeCells count="159">
    <mergeCell ref="F15:F16"/>
    <mergeCell ref="G15:G16"/>
    <mergeCell ref="H4:N7"/>
    <mergeCell ref="A11:A12"/>
    <mergeCell ref="C11:C12"/>
    <mergeCell ref="D11:D12"/>
    <mergeCell ref="E11:E12"/>
    <mergeCell ref="F11:F12"/>
    <mergeCell ref="G11:G12"/>
    <mergeCell ref="B61:B62"/>
    <mergeCell ref="A13:A14"/>
    <mergeCell ref="C13:C14"/>
    <mergeCell ref="D13:D14"/>
    <mergeCell ref="E13:E14"/>
    <mergeCell ref="F13:F14"/>
    <mergeCell ref="G13:G14"/>
    <mergeCell ref="A17:A18"/>
    <mergeCell ref="C17:C18"/>
    <mergeCell ref="D17:D18"/>
    <mergeCell ref="E17:E18"/>
    <mergeCell ref="F17:F18"/>
    <mergeCell ref="G17:G18"/>
    <mergeCell ref="A15:A16"/>
    <mergeCell ref="C15:C16"/>
    <mergeCell ref="D15:D16"/>
    <mergeCell ref="E15:E16"/>
    <mergeCell ref="A21:A22"/>
    <mergeCell ref="C21:C22"/>
    <mergeCell ref="D21:D22"/>
    <mergeCell ref="E21:E22"/>
    <mergeCell ref="F21:F22"/>
    <mergeCell ref="G21:G22"/>
    <mergeCell ref="A19:A20"/>
    <mergeCell ref="C19:C20"/>
    <mergeCell ref="D19:D20"/>
    <mergeCell ref="E19:E20"/>
    <mergeCell ref="F19:F20"/>
    <mergeCell ref="G19:G20"/>
    <mergeCell ref="A25:A26"/>
    <mergeCell ref="C25:C26"/>
    <mergeCell ref="D25:D26"/>
    <mergeCell ref="E25:E26"/>
    <mergeCell ref="F25:F26"/>
    <mergeCell ref="G25:G26"/>
    <mergeCell ref="A23:A24"/>
    <mergeCell ref="C23:C24"/>
    <mergeCell ref="D23:D24"/>
    <mergeCell ref="E23:E24"/>
    <mergeCell ref="F23:F24"/>
    <mergeCell ref="G23:G24"/>
    <mergeCell ref="A29:A30"/>
    <mergeCell ref="C29:C30"/>
    <mergeCell ref="D29:D30"/>
    <mergeCell ref="E29:E30"/>
    <mergeCell ref="F29:F30"/>
    <mergeCell ref="G29:G30"/>
    <mergeCell ref="A27:A28"/>
    <mergeCell ref="C27:C28"/>
    <mergeCell ref="D27:D28"/>
    <mergeCell ref="E27:E28"/>
    <mergeCell ref="F27:F28"/>
    <mergeCell ref="G27:G28"/>
    <mergeCell ref="A33:A34"/>
    <mergeCell ref="C33:C34"/>
    <mergeCell ref="D33:D34"/>
    <mergeCell ref="E33:E34"/>
    <mergeCell ref="F33:F34"/>
    <mergeCell ref="G33:G34"/>
    <mergeCell ref="A31:A32"/>
    <mergeCell ref="C31:C32"/>
    <mergeCell ref="D31:D32"/>
    <mergeCell ref="E31:E32"/>
    <mergeCell ref="F31:F32"/>
    <mergeCell ref="G31:G32"/>
    <mergeCell ref="A38:A39"/>
    <mergeCell ref="C38:C39"/>
    <mergeCell ref="D38:D39"/>
    <mergeCell ref="E38:E39"/>
    <mergeCell ref="F38:F39"/>
    <mergeCell ref="G38:G39"/>
    <mergeCell ref="A35:A36"/>
    <mergeCell ref="C35:C36"/>
    <mergeCell ref="D35:D36"/>
    <mergeCell ref="E35:E36"/>
    <mergeCell ref="F35:F36"/>
    <mergeCell ref="G35:G36"/>
    <mergeCell ref="A42:A43"/>
    <mergeCell ref="C42:C43"/>
    <mergeCell ref="D42:D43"/>
    <mergeCell ref="E42:E43"/>
    <mergeCell ref="F42:F43"/>
    <mergeCell ref="G42:G43"/>
    <mergeCell ref="A40:A41"/>
    <mergeCell ref="C40:C41"/>
    <mergeCell ref="D40:D41"/>
    <mergeCell ref="E40:E41"/>
    <mergeCell ref="F40:F41"/>
    <mergeCell ref="G40:G41"/>
    <mergeCell ref="A50:A51"/>
    <mergeCell ref="C50:C51"/>
    <mergeCell ref="D50:D51"/>
    <mergeCell ref="E50:E51"/>
    <mergeCell ref="F50:F51"/>
    <mergeCell ref="G50:G51"/>
    <mergeCell ref="A44:A45"/>
    <mergeCell ref="C44:C45"/>
    <mergeCell ref="D44:D45"/>
    <mergeCell ref="E44:E45"/>
    <mergeCell ref="F44:F45"/>
    <mergeCell ref="G44:G45"/>
    <mergeCell ref="A48:A49"/>
    <mergeCell ref="C48:C49"/>
    <mergeCell ref="D48:D49"/>
    <mergeCell ref="E48:E49"/>
    <mergeCell ref="F48:F49"/>
    <mergeCell ref="G48:G49"/>
    <mergeCell ref="A46:A47"/>
    <mergeCell ref="C46:C47"/>
    <mergeCell ref="D46:D47"/>
    <mergeCell ref="E46:E47"/>
    <mergeCell ref="F46:F47"/>
    <mergeCell ref="G46:G47"/>
    <mergeCell ref="G57:G58"/>
    <mergeCell ref="A55:A56"/>
    <mergeCell ref="C55:C56"/>
    <mergeCell ref="D55:D56"/>
    <mergeCell ref="E55:E56"/>
    <mergeCell ref="F55:F56"/>
    <mergeCell ref="G55:G56"/>
    <mergeCell ref="A52:A53"/>
    <mergeCell ref="C52:C53"/>
    <mergeCell ref="D52:D53"/>
    <mergeCell ref="E52:E53"/>
    <mergeCell ref="F52:F53"/>
    <mergeCell ref="G52:G53"/>
    <mergeCell ref="E2:G2"/>
    <mergeCell ref="A3:G3"/>
    <mergeCell ref="C4:C7"/>
    <mergeCell ref="D4:D7"/>
    <mergeCell ref="E4:E7"/>
    <mergeCell ref="F4:F7"/>
    <mergeCell ref="G4:G7"/>
    <mergeCell ref="A61:A62"/>
    <mergeCell ref="C61:C62"/>
    <mergeCell ref="D61:D62"/>
    <mergeCell ref="E61:E62"/>
    <mergeCell ref="F61:F62"/>
    <mergeCell ref="G61:G62"/>
    <mergeCell ref="A59:A60"/>
    <mergeCell ref="C59:C60"/>
    <mergeCell ref="D59:D60"/>
    <mergeCell ref="E59:E60"/>
    <mergeCell ref="F59:F60"/>
    <mergeCell ref="G59:G60"/>
    <mergeCell ref="A57:A58"/>
    <mergeCell ref="C57:C58"/>
    <mergeCell ref="D57:D58"/>
    <mergeCell ref="E57:E58"/>
    <mergeCell ref="F57:F58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52"/>
  <sheetViews>
    <sheetView topLeftCell="A5" workbookViewId="0">
      <selection activeCell="H8" sqref="H8"/>
    </sheetView>
  </sheetViews>
  <sheetFormatPr defaultRowHeight="15"/>
  <cols>
    <col min="1" max="1" width="9.28515625" bestFit="1" customWidth="1"/>
    <col min="2" max="2" width="20" customWidth="1"/>
    <col min="3" max="5" width="9.28515625" bestFit="1" customWidth="1"/>
    <col min="6" max="6" width="9.85546875" bestFit="1" customWidth="1"/>
    <col min="7" max="7" width="13" customWidth="1"/>
    <col min="8" max="8" width="12.5703125" customWidth="1"/>
  </cols>
  <sheetData>
    <row r="1" spans="1:8" ht="16.5">
      <c r="A1" s="69"/>
      <c r="B1" s="69"/>
      <c r="C1" s="278" t="s">
        <v>191</v>
      </c>
      <c r="D1" s="278"/>
      <c r="E1" s="278"/>
      <c r="F1" s="278"/>
      <c r="G1" s="278"/>
      <c r="H1" s="278"/>
    </row>
    <row r="2" spans="1:8" ht="16.5">
      <c r="A2" s="69"/>
      <c r="B2" s="69"/>
      <c r="C2" s="278"/>
      <c r="D2" s="278"/>
      <c r="E2" s="278"/>
      <c r="F2" s="278"/>
      <c r="G2" s="278"/>
      <c r="H2" s="278"/>
    </row>
    <row r="3" spans="1:8" ht="16.5">
      <c r="A3" s="69"/>
      <c r="B3" s="69"/>
      <c r="C3" s="278"/>
      <c r="D3" s="278"/>
      <c r="E3" s="278"/>
      <c r="F3" s="278"/>
      <c r="G3" s="278"/>
      <c r="H3" s="278"/>
    </row>
    <row r="4" spans="1:8" ht="16.5">
      <c r="A4" s="69"/>
      <c r="B4" s="69"/>
      <c r="C4" s="278"/>
      <c r="D4" s="278"/>
      <c r="E4" s="278"/>
      <c r="F4" s="278"/>
      <c r="G4" s="278"/>
      <c r="H4" s="278"/>
    </row>
    <row r="5" spans="1:8" ht="16.5">
      <c r="A5" s="69"/>
      <c r="B5" s="69"/>
      <c r="C5" s="278"/>
      <c r="D5" s="278"/>
      <c r="E5" s="278"/>
      <c r="F5" s="278"/>
      <c r="G5" s="278"/>
      <c r="H5" s="278"/>
    </row>
    <row r="6" spans="1:8">
      <c r="A6" s="279" t="s">
        <v>176</v>
      </c>
      <c r="B6" s="262"/>
      <c r="C6" s="262"/>
      <c r="D6" s="262"/>
      <c r="E6" s="262"/>
      <c r="F6" s="262"/>
      <c r="G6" s="262"/>
      <c r="H6" s="262"/>
    </row>
    <row r="7" spans="1:8" ht="59.25" customHeight="1" thickBot="1">
      <c r="A7" s="280"/>
      <c r="B7" s="281"/>
      <c r="C7" s="281"/>
      <c r="D7" s="281"/>
      <c r="E7" s="281"/>
      <c r="F7" s="281"/>
      <c r="G7" s="281"/>
      <c r="H7" s="281"/>
    </row>
    <row r="8" spans="1:8" ht="205.5" thickBot="1">
      <c r="A8" s="70" t="s">
        <v>0</v>
      </c>
      <c r="B8" s="71" t="s">
        <v>1</v>
      </c>
      <c r="C8" s="68" t="s">
        <v>92</v>
      </c>
      <c r="D8" s="68" t="s">
        <v>2</v>
      </c>
      <c r="E8" s="72" t="s">
        <v>3</v>
      </c>
      <c r="F8" s="73" t="s">
        <v>93</v>
      </c>
      <c r="G8" s="74" t="s">
        <v>94</v>
      </c>
      <c r="H8" s="75" t="s">
        <v>95</v>
      </c>
    </row>
    <row r="9" spans="1:8" ht="16.5">
      <c r="A9" s="76"/>
      <c r="B9" s="77" t="s">
        <v>96</v>
      </c>
      <c r="C9" s="77"/>
      <c r="D9" s="78"/>
      <c r="E9" s="78"/>
      <c r="F9" s="78"/>
      <c r="G9" s="79"/>
      <c r="H9" s="80"/>
    </row>
    <row r="10" spans="1:8" ht="16.5">
      <c r="A10" s="81">
        <v>1</v>
      </c>
      <c r="B10" s="82" t="s">
        <v>7</v>
      </c>
      <c r="C10" s="78">
        <v>1</v>
      </c>
      <c r="D10" s="78">
        <v>1</v>
      </c>
      <c r="E10" s="83">
        <v>1</v>
      </c>
      <c r="F10" s="84">
        <v>290000</v>
      </c>
      <c r="G10" s="85">
        <f>F10*D10</f>
        <v>290000</v>
      </c>
      <c r="H10" s="85">
        <f>G10*12</f>
        <v>3480000</v>
      </c>
    </row>
    <row r="11" spans="1:8" ht="33">
      <c r="A11" s="81">
        <v>2</v>
      </c>
      <c r="B11" s="82" t="s">
        <v>97</v>
      </c>
      <c r="C11" s="78">
        <v>1</v>
      </c>
      <c r="D11" s="78">
        <v>1</v>
      </c>
      <c r="E11" s="83">
        <v>1</v>
      </c>
      <c r="F11" s="84">
        <v>180000</v>
      </c>
      <c r="G11" s="85">
        <f t="shared" ref="G11:G31" si="0">F11*D11</f>
        <v>180000</v>
      </c>
      <c r="H11" s="85">
        <f t="shared" ref="H11:H26" si="1">G11*12</f>
        <v>2160000</v>
      </c>
    </row>
    <row r="12" spans="1:8" ht="16.5">
      <c r="A12" s="81">
        <v>3</v>
      </c>
      <c r="B12" s="86" t="s">
        <v>98</v>
      </c>
      <c r="C12" s="85">
        <v>1</v>
      </c>
      <c r="D12" s="85">
        <v>1</v>
      </c>
      <c r="E12" s="83">
        <v>1</v>
      </c>
      <c r="F12" s="84">
        <v>180000</v>
      </c>
      <c r="G12" s="85">
        <f t="shared" si="0"/>
        <v>180000</v>
      </c>
      <c r="H12" s="85">
        <f t="shared" si="1"/>
        <v>2160000</v>
      </c>
    </row>
    <row r="13" spans="1:8" ht="16.5">
      <c r="A13" s="81">
        <v>4</v>
      </c>
      <c r="B13" s="82" t="s">
        <v>10</v>
      </c>
      <c r="C13" s="78">
        <v>1</v>
      </c>
      <c r="D13" s="78">
        <v>1</v>
      </c>
      <c r="E13" s="83">
        <v>1</v>
      </c>
      <c r="F13" s="84">
        <v>180000</v>
      </c>
      <c r="G13" s="85">
        <f t="shared" si="0"/>
        <v>180000</v>
      </c>
      <c r="H13" s="85">
        <f t="shared" si="1"/>
        <v>2160000</v>
      </c>
    </row>
    <row r="14" spans="1:8" ht="33">
      <c r="A14" s="81">
        <v>5</v>
      </c>
      <c r="B14" s="82" t="s">
        <v>99</v>
      </c>
      <c r="C14" s="85">
        <v>1</v>
      </c>
      <c r="D14" s="85">
        <v>1</v>
      </c>
      <c r="E14" s="83">
        <v>1</v>
      </c>
      <c r="F14" s="84">
        <v>140000</v>
      </c>
      <c r="G14" s="85">
        <f>F14*D14</f>
        <v>140000</v>
      </c>
      <c r="H14" s="85">
        <f t="shared" si="1"/>
        <v>1680000</v>
      </c>
    </row>
    <row r="15" spans="1:8" ht="16.5">
      <c r="A15" s="81">
        <v>6</v>
      </c>
      <c r="B15" s="82" t="s">
        <v>16</v>
      </c>
      <c r="C15" s="78">
        <v>1</v>
      </c>
      <c r="D15" s="78">
        <v>1</v>
      </c>
      <c r="E15" s="83">
        <v>1</v>
      </c>
      <c r="F15" s="84">
        <v>105000</v>
      </c>
      <c r="G15" s="85">
        <v>105000</v>
      </c>
      <c r="H15" s="85">
        <f t="shared" si="1"/>
        <v>1260000</v>
      </c>
    </row>
    <row r="16" spans="1:8" ht="49.5">
      <c r="A16" s="87">
        <v>7</v>
      </c>
      <c r="B16" s="88" t="s">
        <v>100</v>
      </c>
      <c r="C16" s="89">
        <v>1</v>
      </c>
      <c r="D16" s="89">
        <v>1</v>
      </c>
      <c r="E16" s="90">
        <v>1</v>
      </c>
      <c r="F16" s="91">
        <v>150000</v>
      </c>
      <c r="G16" s="92">
        <f t="shared" si="0"/>
        <v>150000</v>
      </c>
      <c r="H16" s="85">
        <f t="shared" si="1"/>
        <v>1800000</v>
      </c>
    </row>
    <row r="17" spans="1:8" ht="33">
      <c r="A17" s="84">
        <v>8</v>
      </c>
      <c r="B17" s="82" t="s">
        <v>101</v>
      </c>
      <c r="C17" s="78">
        <v>1</v>
      </c>
      <c r="D17" s="78">
        <v>1</v>
      </c>
      <c r="E17" s="83">
        <v>1</v>
      </c>
      <c r="F17" s="84">
        <v>150000</v>
      </c>
      <c r="G17" s="85">
        <f t="shared" si="0"/>
        <v>150000</v>
      </c>
      <c r="H17" s="85">
        <f t="shared" si="1"/>
        <v>1800000</v>
      </c>
    </row>
    <row r="18" spans="1:8" ht="33">
      <c r="A18" s="84">
        <v>9</v>
      </c>
      <c r="B18" s="82" t="s">
        <v>102</v>
      </c>
      <c r="C18" s="78">
        <v>1</v>
      </c>
      <c r="D18" s="78">
        <v>1</v>
      </c>
      <c r="E18" s="83">
        <v>1</v>
      </c>
      <c r="F18" s="84">
        <v>105000</v>
      </c>
      <c r="G18" s="85">
        <f t="shared" si="0"/>
        <v>105000</v>
      </c>
      <c r="H18" s="85">
        <f t="shared" si="1"/>
        <v>1260000</v>
      </c>
    </row>
    <row r="19" spans="1:8" ht="17.25" thickBot="1">
      <c r="A19" s="93">
        <v>10</v>
      </c>
      <c r="B19" s="94" t="s">
        <v>19</v>
      </c>
      <c r="C19" s="95">
        <v>1</v>
      </c>
      <c r="D19" s="95">
        <v>1</v>
      </c>
      <c r="E19" s="96">
        <v>1</v>
      </c>
      <c r="F19" s="97">
        <v>105000</v>
      </c>
      <c r="G19" s="92">
        <f t="shared" si="0"/>
        <v>105000</v>
      </c>
      <c r="H19" s="85">
        <f t="shared" si="1"/>
        <v>1260000</v>
      </c>
    </row>
    <row r="20" spans="1:8" ht="33.75" thickBot="1">
      <c r="A20" s="98"/>
      <c r="B20" s="99" t="s">
        <v>103</v>
      </c>
      <c r="C20" s="100">
        <f>SUM(C10:C19)</f>
        <v>10</v>
      </c>
      <c r="D20" s="100">
        <f>SUM(D10:D19)</f>
        <v>10</v>
      </c>
      <c r="E20" s="101"/>
      <c r="F20" s="102"/>
      <c r="G20" s="103">
        <f>SUM(G10:G19)</f>
        <v>1585000</v>
      </c>
      <c r="H20" s="85">
        <f t="shared" si="1"/>
        <v>19020000</v>
      </c>
    </row>
    <row r="21" spans="1:8" ht="49.5">
      <c r="A21" s="104"/>
      <c r="B21" s="105" t="s">
        <v>104</v>
      </c>
      <c r="C21" s="106"/>
      <c r="D21" s="106"/>
      <c r="E21" s="106"/>
      <c r="F21" s="107"/>
      <c r="G21" s="92"/>
      <c r="H21" s="108"/>
    </row>
    <row r="22" spans="1:8" ht="16.5">
      <c r="A22" s="81">
        <v>1</v>
      </c>
      <c r="B22" s="83" t="s">
        <v>105</v>
      </c>
      <c r="C22" s="83">
        <v>1</v>
      </c>
      <c r="D22" s="83">
        <v>1</v>
      </c>
      <c r="E22" s="83">
        <v>1</v>
      </c>
      <c r="F22" s="84">
        <v>130000</v>
      </c>
      <c r="G22" s="84">
        <f t="shared" si="0"/>
        <v>130000</v>
      </c>
      <c r="H22" s="85">
        <f t="shared" si="1"/>
        <v>1560000</v>
      </c>
    </row>
    <row r="23" spans="1:8" ht="49.5">
      <c r="A23" s="109">
        <v>2</v>
      </c>
      <c r="B23" s="78" t="s">
        <v>106</v>
      </c>
      <c r="C23" s="78">
        <v>10</v>
      </c>
      <c r="D23" s="78">
        <v>10</v>
      </c>
      <c r="E23" s="78">
        <v>1</v>
      </c>
      <c r="F23" s="85">
        <v>105000</v>
      </c>
      <c r="G23" s="85">
        <f t="shared" si="0"/>
        <v>1050000</v>
      </c>
      <c r="H23" s="85">
        <f t="shared" si="1"/>
        <v>12600000</v>
      </c>
    </row>
    <row r="24" spans="1:8" ht="49.5">
      <c r="A24" s="87">
        <v>3</v>
      </c>
      <c r="B24" s="88" t="s">
        <v>107</v>
      </c>
      <c r="C24" s="89">
        <v>2</v>
      </c>
      <c r="D24" s="89">
        <v>2</v>
      </c>
      <c r="E24" s="90">
        <v>1</v>
      </c>
      <c r="F24" s="91">
        <v>105000</v>
      </c>
      <c r="G24" s="85">
        <f t="shared" si="0"/>
        <v>210000</v>
      </c>
      <c r="H24" s="85">
        <f t="shared" si="1"/>
        <v>2520000</v>
      </c>
    </row>
    <row r="25" spans="1:8" ht="33">
      <c r="A25" s="81">
        <v>4</v>
      </c>
      <c r="B25" s="82" t="s">
        <v>108</v>
      </c>
      <c r="C25" s="78">
        <v>1</v>
      </c>
      <c r="D25" s="78">
        <v>1</v>
      </c>
      <c r="E25" s="83">
        <v>1</v>
      </c>
      <c r="F25" s="84">
        <v>210000</v>
      </c>
      <c r="G25" s="110">
        <v>210000</v>
      </c>
      <c r="H25" s="85">
        <f t="shared" si="1"/>
        <v>2520000</v>
      </c>
    </row>
    <row r="26" spans="1:8" ht="33.75" thickBot="1">
      <c r="A26" s="87">
        <v>5</v>
      </c>
      <c r="B26" s="88" t="s">
        <v>109</v>
      </c>
      <c r="C26" s="89">
        <v>1</v>
      </c>
      <c r="D26" s="89">
        <v>0.5</v>
      </c>
      <c r="E26" s="90">
        <v>1</v>
      </c>
      <c r="F26" s="91">
        <v>150000</v>
      </c>
      <c r="G26" s="92">
        <f>F26*D26</f>
        <v>75000</v>
      </c>
      <c r="H26" s="85">
        <f t="shared" si="1"/>
        <v>900000</v>
      </c>
    </row>
    <row r="27" spans="1:8" ht="50.25" thickBot="1">
      <c r="A27" s="98"/>
      <c r="B27" s="99" t="s">
        <v>110</v>
      </c>
      <c r="C27" s="100">
        <f>SUM(C22:C26)</f>
        <v>15</v>
      </c>
      <c r="D27" s="100">
        <f>SUM(D22:D26)</f>
        <v>14.5</v>
      </c>
      <c r="E27" s="101"/>
      <c r="F27" s="102"/>
      <c r="G27" s="79">
        <f>SUM(G22:G26)</f>
        <v>1675000</v>
      </c>
      <c r="H27" s="103">
        <f>SUM(H22:H26)</f>
        <v>20100000</v>
      </c>
    </row>
    <row r="28" spans="1:8" ht="16.5">
      <c r="A28" s="104"/>
      <c r="B28" s="105" t="s">
        <v>111</v>
      </c>
      <c r="C28" s="106"/>
      <c r="D28" s="106"/>
      <c r="E28" s="106"/>
      <c r="F28" s="107"/>
      <c r="G28" s="85"/>
      <c r="H28" s="108"/>
    </row>
    <row r="29" spans="1:8" ht="49.5">
      <c r="A29" s="104">
        <v>1</v>
      </c>
      <c r="B29" s="82" t="s">
        <v>112</v>
      </c>
      <c r="C29" s="106">
        <v>1</v>
      </c>
      <c r="D29" s="106">
        <v>1</v>
      </c>
      <c r="E29" s="106">
        <v>1</v>
      </c>
      <c r="F29" s="108">
        <v>200000</v>
      </c>
      <c r="G29" s="92">
        <v>200000</v>
      </c>
      <c r="H29" s="85">
        <f t="shared" ref="H29:H34" si="2">G29*12</f>
        <v>2400000</v>
      </c>
    </row>
    <row r="30" spans="1:8" ht="33">
      <c r="A30" s="81">
        <v>2</v>
      </c>
      <c r="B30" s="82" t="s">
        <v>113</v>
      </c>
      <c r="C30" s="78">
        <v>3</v>
      </c>
      <c r="D30" s="78">
        <v>3</v>
      </c>
      <c r="E30" s="83">
        <v>1</v>
      </c>
      <c r="F30" s="84">
        <v>170000</v>
      </c>
      <c r="G30" s="85">
        <f t="shared" si="0"/>
        <v>510000</v>
      </c>
      <c r="H30" s="85">
        <f t="shared" si="2"/>
        <v>6120000</v>
      </c>
    </row>
    <row r="31" spans="1:8" ht="33">
      <c r="A31" s="81">
        <v>3</v>
      </c>
      <c r="B31" s="82" t="s">
        <v>114</v>
      </c>
      <c r="C31" s="78">
        <v>5</v>
      </c>
      <c r="D31" s="78">
        <v>5</v>
      </c>
      <c r="E31" s="83">
        <v>1</v>
      </c>
      <c r="F31" s="84">
        <v>105000</v>
      </c>
      <c r="G31" s="85">
        <f t="shared" si="0"/>
        <v>525000</v>
      </c>
      <c r="H31" s="85">
        <f t="shared" si="2"/>
        <v>6300000</v>
      </c>
    </row>
    <row r="32" spans="1:8" ht="16.5">
      <c r="A32" s="81">
        <v>4</v>
      </c>
      <c r="B32" s="86" t="s">
        <v>115</v>
      </c>
      <c r="C32" s="85">
        <v>1</v>
      </c>
      <c r="D32" s="85">
        <v>1</v>
      </c>
      <c r="E32" s="83">
        <v>1</v>
      </c>
      <c r="F32" s="84">
        <v>150000</v>
      </c>
      <c r="G32" s="85">
        <f>F32*D32</f>
        <v>150000</v>
      </c>
      <c r="H32" s="85">
        <f t="shared" si="2"/>
        <v>1800000</v>
      </c>
    </row>
    <row r="33" spans="1:8" ht="17.25" thickBot="1">
      <c r="A33" s="93">
        <v>5</v>
      </c>
      <c r="B33" s="111" t="s">
        <v>116</v>
      </c>
      <c r="C33" s="112">
        <v>1</v>
      </c>
      <c r="D33" s="112">
        <v>1</v>
      </c>
      <c r="E33" s="96">
        <v>1</v>
      </c>
      <c r="F33" s="97">
        <v>150000</v>
      </c>
      <c r="G33" s="92">
        <v>150000</v>
      </c>
      <c r="H33" s="85">
        <f t="shared" si="2"/>
        <v>1800000</v>
      </c>
    </row>
    <row r="34" spans="1:8" ht="33.75" thickBot="1">
      <c r="A34" s="98"/>
      <c r="B34" s="99" t="s">
        <v>117</v>
      </c>
      <c r="C34" s="100">
        <v>11</v>
      </c>
      <c r="D34" s="100">
        <v>11</v>
      </c>
      <c r="E34" s="101"/>
      <c r="F34" s="102"/>
      <c r="G34" s="103">
        <f>G29+G30+G31+G32+G33</f>
        <v>1535000</v>
      </c>
      <c r="H34" s="85">
        <f t="shared" si="2"/>
        <v>18420000</v>
      </c>
    </row>
    <row r="35" spans="1:8" ht="99.75" thickBot="1">
      <c r="A35" s="81"/>
      <c r="B35" s="82" t="s">
        <v>118</v>
      </c>
      <c r="C35" s="83"/>
      <c r="D35" s="83"/>
      <c r="E35" s="83"/>
      <c r="F35" s="84"/>
      <c r="G35" s="113"/>
      <c r="H35" s="85"/>
    </row>
    <row r="36" spans="1:8" ht="18" thickBot="1">
      <c r="A36" s="114">
        <v>1</v>
      </c>
      <c r="B36" s="115" t="s">
        <v>119</v>
      </c>
      <c r="C36" s="116">
        <v>2</v>
      </c>
      <c r="D36" s="116">
        <v>2</v>
      </c>
      <c r="E36" s="116">
        <v>1</v>
      </c>
      <c r="F36" s="117">
        <v>105000</v>
      </c>
      <c r="G36" s="118">
        <f>F36*D36</f>
        <v>210000</v>
      </c>
      <c r="H36" s="119">
        <f>G36*12</f>
        <v>2520000</v>
      </c>
    </row>
    <row r="37" spans="1:8" ht="35.25" thickBot="1">
      <c r="A37" s="120"/>
      <c r="B37" s="121" t="s">
        <v>120</v>
      </c>
      <c r="C37" s="122">
        <f>SUM(C36)</f>
        <v>2</v>
      </c>
      <c r="D37" s="122">
        <f>SUM(D36)</f>
        <v>2</v>
      </c>
      <c r="E37" s="122"/>
      <c r="F37" s="123">
        <f>SUM(F36)</f>
        <v>105000</v>
      </c>
      <c r="G37" s="124">
        <f>F37*D37</f>
        <v>210000</v>
      </c>
      <c r="H37" s="119">
        <f t="shared" ref="H37:H52" si="3">G37*12</f>
        <v>2520000</v>
      </c>
    </row>
    <row r="38" spans="1:8" ht="35.25" thickBot="1">
      <c r="A38" s="125"/>
      <c r="B38" s="126" t="s">
        <v>121</v>
      </c>
      <c r="C38" s="127"/>
      <c r="D38" s="127"/>
      <c r="E38" s="128"/>
      <c r="F38" s="127"/>
      <c r="G38" s="129"/>
      <c r="H38" s="130"/>
    </row>
    <row r="39" spans="1:8" ht="34.5">
      <c r="A39" s="131">
        <v>1</v>
      </c>
      <c r="B39" s="64" t="s">
        <v>122</v>
      </c>
      <c r="C39" s="117">
        <v>1</v>
      </c>
      <c r="D39" s="117">
        <v>1</v>
      </c>
      <c r="E39" s="132">
        <v>1</v>
      </c>
      <c r="F39" s="133">
        <v>240000</v>
      </c>
      <c r="G39" s="118">
        <v>240000</v>
      </c>
      <c r="H39" s="119">
        <f t="shared" si="3"/>
        <v>2880000</v>
      </c>
    </row>
    <row r="40" spans="1:8" ht="17.25">
      <c r="A40" s="134">
        <v>2</v>
      </c>
      <c r="B40" s="135" t="s">
        <v>123</v>
      </c>
      <c r="C40" s="119">
        <v>1</v>
      </c>
      <c r="D40" s="119">
        <v>1</v>
      </c>
      <c r="E40" s="65">
        <v>1</v>
      </c>
      <c r="F40" s="63">
        <v>200000</v>
      </c>
      <c r="G40" s="119">
        <v>200000</v>
      </c>
      <c r="H40" s="119">
        <f t="shared" si="3"/>
        <v>2400000</v>
      </c>
    </row>
    <row r="41" spans="1:8" ht="18" thickBot="1">
      <c r="A41" s="136">
        <v>3</v>
      </c>
      <c r="B41" s="135" t="s">
        <v>124</v>
      </c>
      <c r="C41" s="137">
        <v>1</v>
      </c>
      <c r="D41" s="137">
        <v>1</v>
      </c>
      <c r="E41" s="138">
        <v>1</v>
      </c>
      <c r="F41" s="139">
        <v>105000</v>
      </c>
      <c r="G41" s="140">
        <v>105000</v>
      </c>
      <c r="H41" s="119">
        <f t="shared" si="3"/>
        <v>1260000</v>
      </c>
    </row>
    <row r="42" spans="1:8" ht="52.5" thickBot="1">
      <c r="A42" s="141"/>
      <c r="B42" s="64" t="s">
        <v>125</v>
      </c>
      <c r="C42" s="123">
        <f>SUM(C39:C41)</f>
        <v>3</v>
      </c>
      <c r="D42" s="123">
        <f>SUM(D39:D41)</f>
        <v>3</v>
      </c>
      <c r="E42" s="142"/>
      <c r="F42" s="123">
        <f>SUM(F39:F41)</f>
        <v>545000</v>
      </c>
      <c r="G42" s="124">
        <f>SUM(G39:G41)</f>
        <v>545000</v>
      </c>
      <c r="H42" s="119">
        <f t="shared" si="3"/>
        <v>6540000</v>
      </c>
    </row>
    <row r="43" spans="1:8" ht="35.25" thickBot="1">
      <c r="A43" s="125"/>
      <c r="B43" s="126" t="s">
        <v>126</v>
      </c>
      <c r="C43" s="127"/>
      <c r="D43" s="127"/>
      <c r="E43" s="128"/>
      <c r="F43" s="127"/>
      <c r="G43" s="129"/>
      <c r="H43" s="119">
        <f t="shared" si="3"/>
        <v>0</v>
      </c>
    </row>
    <row r="44" spans="1:8" ht="18" thickBot="1">
      <c r="A44" s="131">
        <v>1</v>
      </c>
      <c r="B44" s="64" t="s">
        <v>127</v>
      </c>
      <c r="C44" s="119">
        <v>1</v>
      </c>
      <c r="D44" s="119">
        <v>1</v>
      </c>
      <c r="E44" s="65">
        <v>1</v>
      </c>
      <c r="F44" s="63">
        <v>170000</v>
      </c>
      <c r="G44" s="143">
        <v>170000</v>
      </c>
      <c r="H44" s="119">
        <f t="shared" si="3"/>
        <v>2040000</v>
      </c>
    </row>
    <row r="45" spans="1:8" ht="35.25" thickBot="1">
      <c r="A45" s="134">
        <v>2</v>
      </c>
      <c r="B45" s="144" t="s">
        <v>128</v>
      </c>
      <c r="C45" s="117">
        <v>1</v>
      </c>
      <c r="D45" s="117">
        <v>1</v>
      </c>
      <c r="E45" s="132">
        <v>1</v>
      </c>
      <c r="F45" s="133">
        <v>170000</v>
      </c>
      <c r="G45" s="118">
        <v>170000</v>
      </c>
      <c r="H45" s="119">
        <f t="shared" si="3"/>
        <v>2040000</v>
      </c>
    </row>
    <row r="46" spans="1:8" ht="52.5" thickBot="1">
      <c r="A46" s="145"/>
      <c r="B46" s="146" t="s">
        <v>129</v>
      </c>
      <c r="C46" s="147">
        <f>SUM(C44:C45)</f>
        <v>2</v>
      </c>
      <c r="D46" s="123">
        <f>SUM(D44:D45)</f>
        <v>2</v>
      </c>
      <c r="E46" s="142"/>
      <c r="F46" s="123">
        <f>SUM(F44:F45)</f>
        <v>340000</v>
      </c>
      <c r="G46" s="124">
        <v>340000</v>
      </c>
      <c r="H46" s="119">
        <f t="shared" si="3"/>
        <v>4080000</v>
      </c>
    </row>
    <row r="47" spans="1:8" ht="35.25" thickBot="1">
      <c r="A47" s="125"/>
      <c r="B47" s="126" t="s">
        <v>130</v>
      </c>
      <c r="C47" s="127"/>
      <c r="D47" s="127"/>
      <c r="E47" s="128">
        <v>1</v>
      </c>
      <c r="F47" s="127"/>
      <c r="G47" s="129"/>
      <c r="H47" s="119">
        <f t="shared" si="3"/>
        <v>0</v>
      </c>
    </row>
    <row r="48" spans="1:8" ht="35.25" thickBot="1">
      <c r="A48" s="131">
        <v>1</v>
      </c>
      <c r="B48" s="64" t="s">
        <v>131</v>
      </c>
      <c r="C48" s="119">
        <v>1</v>
      </c>
      <c r="D48" s="119">
        <v>1</v>
      </c>
      <c r="E48" s="65">
        <v>1</v>
      </c>
      <c r="F48" s="63">
        <v>105000</v>
      </c>
      <c r="G48" s="143">
        <v>105000</v>
      </c>
      <c r="H48" s="119">
        <f t="shared" si="3"/>
        <v>1260000</v>
      </c>
    </row>
    <row r="49" spans="1:8" ht="35.25" thickBot="1">
      <c r="A49" s="134">
        <v>2</v>
      </c>
      <c r="B49" s="64" t="s">
        <v>131</v>
      </c>
      <c r="C49" s="117">
        <v>4</v>
      </c>
      <c r="D49" s="117">
        <v>2</v>
      </c>
      <c r="E49" s="132"/>
      <c r="F49" s="133">
        <v>140000</v>
      </c>
      <c r="G49" s="118">
        <f>F49*D49</f>
        <v>280000</v>
      </c>
      <c r="H49" s="119">
        <f t="shared" si="3"/>
        <v>3360000</v>
      </c>
    </row>
    <row r="50" spans="1:8" ht="35.25" thickBot="1">
      <c r="A50" s="134">
        <v>3</v>
      </c>
      <c r="B50" s="144" t="s">
        <v>132</v>
      </c>
      <c r="C50" s="117">
        <v>1</v>
      </c>
      <c r="D50" s="117">
        <v>1</v>
      </c>
      <c r="E50" s="132">
        <v>1</v>
      </c>
      <c r="F50" s="133">
        <v>210000</v>
      </c>
      <c r="G50" s="118">
        <v>210000</v>
      </c>
      <c r="H50" s="119">
        <f t="shared" si="3"/>
        <v>2520000</v>
      </c>
    </row>
    <row r="51" spans="1:8" ht="52.5" thickBot="1">
      <c r="A51" s="141"/>
      <c r="B51" s="148" t="s">
        <v>133</v>
      </c>
      <c r="C51" s="123">
        <f>SUM(C48:C50)</f>
        <v>6</v>
      </c>
      <c r="D51" s="123">
        <f>SUM(D48:D50)</f>
        <v>4</v>
      </c>
      <c r="E51" s="142"/>
      <c r="F51" s="123">
        <f>SUM(F48:F50)</f>
        <v>455000</v>
      </c>
      <c r="G51" s="124">
        <f>SUM(G48:G50)</f>
        <v>595000</v>
      </c>
      <c r="H51" s="119">
        <f t="shared" si="3"/>
        <v>7140000</v>
      </c>
    </row>
    <row r="52" spans="1:8" ht="35.25" thickBot="1">
      <c r="A52" s="141"/>
      <c r="B52" s="148" t="s">
        <v>134</v>
      </c>
      <c r="C52" s="124">
        <f>SUM(C20,C27,C34,C37,C42,C46,C51)</f>
        <v>49</v>
      </c>
      <c r="D52" s="124">
        <f>SUM(D20,D27,D34,D37,D42,D46,D51)</f>
        <v>46.5</v>
      </c>
      <c r="E52" s="123"/>
      <c r="F52" s="123"/>
      <c r="G52" s="124">
        <f>G20+G27+G34+G37+G42+G46+G51</f>
        <v>6485000</v>
      </c>
      <c r="H52" s="119">
        <f t="shared" si="3"/>
        <v>77820000</v>
      </c>
    </row>
  </sheetData>
  <mergeCells count="2">
    <mergeCell ref="C1:H5"/>
    <mergeCell ref="A6:H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R32"/>
  <sheetViews>
    <sheetView topLeftCell="A6" workbookViewId="0">
      <selection activeCell="A12" sqref="A12:F31"/>
    </sheetView>
  </sheetViews>
  <sheetFormatPr defaultRowHeight="15"/>
  <cols>
    <col min="2" max="2" width="35.28515625" customWidth="1"/>
    <col min="3" max="3" width="11.5703125" customWidth="1"/>
    <col min="4" max="4" width="16" customWidth="1"/>
    <col min="5" max="5" width="10.28515625" customWidth="1"/>
    <col min="6" max="6" width="15.85546875" customWidth="1"/>
  </cols>
  <sheetData>
    <row r="2" spans="1:18">
      <c r="D2" s="282" t="s">
        <v>192</v>
      </c>
      <c r="E2" s="282"/>
      <c r="F2" s="282"/>
    </row>
    <row r="3" spans="1:18">
      <c r="D3" s="282"/>
      <c r="E3" s="282"/>
      <c r="F3" s="282"/>
    </row>
    <row r="4" spans="1:18">
      <c r="D4" s="282"/>
      <c r="E4" s="282"/>
      <c r="F4" s="282"/>
    </row>
    <row r="5" spans="1:18">
      <c r="D5" s="282"/>
      <c r="E5" s="282"/>
      <c r="F5" s="282"/>
    </row>
    <row r="6" spans="1:18">
      <c r="D6" s="282"/>
      <c r="E6" s="282"/>
      <c r="F6" s="282"/>
    </row>
    <row r="7" spans="1:18">
      <c r="D7" s="282"/>
      <c r="E7" s="282"/>
      <c r="F7" s="282"/>
    </row>
    <row r="8" spans="1:18">
      <c r="D8" s="282"/>
      <c r="E8" s="282"/>
      <c r="F8" s="282"/>
    </row>
    <row r="10" spans="1:18" ht="119.25" customHeight="1">
      <c r="A10" s="283" t="s">
        <v>135</v>
      </c>
      <c r="B10" s="283"/>
      <c r="C10" s="283"/>
      <c r="D10" s="283"/>
      <c r="E10" s="283"/>
      <c r="F10" s="283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50"/>
      <c r="R10" s="50"/>
    </row>
    <row r="11" spans="1:18" ht="18" thickBot="1">
      <c r="A11" s="284" t="s">
        <v>136</v>
      </c>
      <c r="B11" s="284"/>
      <c r="C11" s="284"/>
      <c r="D11" s="284"/>
      <c r="E11" s="284"/>
      <c r="F11" s="284"/>
      <c r="G11" s="284"/>
      <c r="H11" s="284"/>
      <c r="I11" s="284"/>
    </row>
    <row r="12" spans="1:18" ht="16.5">
      <c r="A12" s="285" t="s">
        <v>27</v>
      </c>
      <c r="B12" s="285" t="s">
        <v>137</v>
      </c>
      <c r="C12" s="67" t="s">
        <v>138</v>
      </c>
      <c r="D12" s="285" t="s">
        <v>41</v>
      </c>
      <c r="E12" s="285" t="s">
        <v>84</v>
      </c>
      <c r="F12" s="285" t="s">
        <v>32</v>
      </c>
    </row>
    <row r="13" spans="1:18" ht="17.25" thickBot="1">
      <c r="A13" s="286"/>
      <c r="B13" s="286"/>
      <c r="C13" s="53" t="s">
        <v>139</v>
      </c>
      <c r="D13" s="286"/>
      <c r="E13" s="286"/>
      <c r="F13" s="286"/>
    </row>
    <row r="14" spans="1:18" ht="18" thickBot="1">
      <c r="A14" s="51">
        <v>1</v>
      </c>
      <c r="B14" s="52" t="s">
        <v>7</v>
      </c>
      <c r="C14" s="52">
        <v>1</v>
      </c>
      <c r="D14" s="53">
        <v>290000</v>
      </c>
      <c r="E14" s="52">
        <v>1</v>
      </c>
      <c r="F14" s="53">
        <v>290000</v>
      </c>
    </row>
    <row r="15" spans="1:18" ht="18" thickBot="1">
      <c r="A15" s="51">
        <v>2</v>
      </c>
      <c r="B15" s="52" t="s">
        <v>98</v>
      </c>
      <c r="C15" s="52">
        <v>1</v>
      </c>
      <c r="D15" s="53">
        <v>250000</v>
      </c>
      <c r="E15" s="52">
        <v>1</v>
      </c>
      <c r="F15" s="53">
        <v>250000</v>
      </c>
    </row>
    <row r="16" spans="1:18" ht="18" thickBot="1">
      <c r="A16" s="51">
        <v>3</v>
      </c>
      <c r="B16" s="52" t="s">
        <v>140</v>
      </c>
      <c r="C16" s="52">
        <v>1</v>
      </c>
      <c r="D16" s="53">
        <v>250000</v>
      </c>
      <c r="E16" s="52">
        <v>1</v>
      </c>
      <c r="F16" s="53">
        <v>250000</v>
      </c>
    </row>
    <row r="17" spans="1:6" ht="18" thickBot="1">
      <c r="A17" s="51">
        <v>4</v>
      </c>
      <c r="B17" s="52" t="s">
        <v>10</v>
      </c>
      <c r="C17" s="52">
        <v>1</v>
      </c>
      <c r="D17" s="53">
        <v>120000</v>
      </c>
      <c r="E17" s="52">
        <v>1</v>
      </c>
      <c r="F17" s="53">
        <v>120000</v>
      </c>
    </row>
    <row r="18" spans="1:6" ht="18" thickBot="1">
      <c r="A18" s="51">
        <v>5</v>
      </c>
      <c r="B18" s="52" t="s">
        <v>141</v>
      </c>
      <c r="C18" s="52">
        <v>1</v>
      </c>
      <c r="D18" s="53">
        <v>200000</v>
      </c>
      <c r="E18" s="52">
        <v>1</v>
      </c>
      <c r="F18" s="53">
        <v>200000</v>
      </c>
    </row>
    <row r="19" spans="1:6" ht="35.25" thickBot="1">
      <c r="A19" s="51">
        <v>6</v>
      </c>
      <c r="B19" s="52" t="s">
        <v>142</v>
      </c>
      <c r="C19" s="52">
        <v>1</v>
      </c>
      <c r="D19" s="53">
        <v>240000</v>
      </c>
      <c r="E19" s="52">
        <v>1</v>
      </c>
      <c r="F19" s="53">
        <v>240000</v>
      </c>
    </row>
    <row r="20" spans="1:6" ht="33.75" thickBot="1">
      <c r="A20" s="51">
        <v>7</v>
      </c>
      <c r="B20" s="53" t="s">
        <v>143</v>
      </c>
      <c r="C20" s="52">
        <v>1</v>
      </c>
      <c r="D20" s="53">
        <v>180000</v>
      </c>
      <c r="E20" s="52">
        <v>1</v>
      </c>
      <c r="F20" s="53">
        <v>180000</v>
      </c>
    </row>
    <row r="21" spans="1:6" ht="33.75" thickBot="1">
      <c r="A21" s="51">
        <v>8</v>
      </c>
      <c r="B21" s="53" t="s">
        <v>144</v>
      </c>
      <c r="C21" s="52">
        <v>1</v>
      </c>
      <c r="D21" s="53">
        <v>210000</v>
      </c>
      <c r="E21" s="52">
        <v>1</v>
      </c>
      <c r="F21" s="53">
        <v>210000</v>
      </c>
    </row>
    <row r="22" spans="1:6" ht="33.75" thickBot="1">
      <c r="A22" s="51">
        <v>9</v>
      </c>
      <c r="B22" s="53" t="s">
        <v>145</v>
      </c>
      <c r="C22" s="52">
        <v>1</v>
      </c>
      <c r="D22" s="53">
        <v>220000</v>
      </c>
      <c r="E22" s="52">
        <v>1</v>
      </c>
      <c r="F22" s="53">
        <v>220000</v>
      </c>
    </row>
    <row r="23" spans="1:6" ht="33.75" thickBot="1">
      <c r="A23" s="51">
        <v>10</v>
      </c>
      <c r="B23" s="53" t="s">
        <v>146</v>
      </c>
      <c r="C23" s="52">
        <v>1</v>
      </c>
      <c r="D23" s="53">
        <v>210000</v>
      </c>
      <c r="E23" s="52">
        <v>1</v>
      </c>
      <c r="F23" s="53">
        <v>210000</v>
      </c>
    </row>
    <row r="24" spans="1:6" ht="18" thickBot="1">
      <c r="A24" s="51">
        <v>11</v>
      </c>
      <c r="B24" s="52" t="s">
        <v>147</v>
      </c>
      <c r="C24" s="52">
        <v>1</v>
      </c>
      <c r="D24" s="53">
        <v>200000</v>
      </c>
      <c r="E24" s="52">
        <v>1</v>
      </c>
      <c r="F24" s="53">
        <v>200000</v>
      </c>
    </row>
    <row r="25" spans="1:6" ht="33.75" thickBot="1">
      <c r="A25" s="51">
        <v>12</v>
      </c>
      <c r="B25" s="53" t="s">
        <v>148</v>
      </c>
      <c r="C25" s="52">
        <v>1</v>
      </c>
      <c r="D25" s="53">
        <v>200000</v>
      </c>
      <c r="E25" s="52">
        <v>1</v>
      </c>
      <c r="F25" s="53">
        <v>200000</v>
      </c>
    </row>
    <row r="26" spans="1:6" ht="18" thickBot="1">
      <c r="A26" s="51">
        <v>13</v>
      </c>
      <c r="B26" s="52" t="s">
        <v>149</v>
      </c>
      <c r="C26" s="52">
        <v>1</v>
      </c>
      <c r="D26" s="53">
        <v>220000</v>
      </c>
      <c r="E26" s="52">
        <v>1</v>
      </c>
      <c r="F26" s="53">
        <v>220000</v>
      </c>
    </row>
    <row r="27" spans="1:6" ht="35.25" thickBot="1">
      <c r="A27" s="51">
        <v>14</v>
      </c>
      <c r="B27" s="52" t="s">
        <v>150</v>
      </c>
      <c r="C27" s="52">
        <v>1</v>
      </c>
      <c r="D27" s="53">
        <v>135000</v>
      </c>
      <c r="E27" s="52">
        <v>1</v>
      </c>
      <c r="F27" s="53">
        <v>135000</v>
      </c>
    </row>
    <row r="28" spans="1:6" ht="18" thickBot="1">
      <c r="A28" s="51">
        <v>15</v>
      </c>
      <c r="B28" s="52" t="s">
        <v>113</v>
      </c>
      <c r="C28" s="52">
        <v>2</v>
      </c>
      <c r="D28" s="53">
        <v>170000</v>
      </c>
      <c r="E28" s="52">
        <v>1</v>
      </c>
      <c r="F28" s="53">
        <v>340000</v>
      </c>
    </row>
    <row r="29" spans="1:6" ht="18" thickBot="1">
      <c r="A29" s="51">
        <v>16</v>
      </c>
      <c r="B29" s="52" t="s">
        <v>119</v>
      </c>
      <c r="C29" s="52">
        <v>3</v>
      </c>
      <c r="D29" s="53">
        <v>105000</v>
      </c>
      <c r="E29" s="52">
        <v>1</v>
      </c>
      <c r="F29" s="53">
        <v>315000</v>
      </c>
    </row>
    <row r="30" spans="1:6" ht="18" thickBot="1">
      <c r="A30" s="51">
        <v>17</v>
      </c>
      <c r="B30" s="52" t="s">
        <v>19</v>
      </c>
      <c r="C30" s="52">
        <v>1</v>
      </c>
      <c r="D30" s="53">
        <v>105000</v>
      </c>
      <c r="E30" s="52" t="s">
        <v>151</v>
      </c>
      <c r="F30" s="53">
        <v>52500</v>
      </c>
    </row>
    <row r="31" spans="1:6" ht="18" thickBot="1">
      <c r="A31" s="51"/>
      <c r="B31" s="52" t="s">
        <v>20</v>
      </c>
      <c r="C31" s="52">
        <v>20</v>
      </c>
      <c r="D31" s="53">
        <f>SUM(D14:D30)</f>
        <v>3305000</v>
      </c>
      <c r="E31" s="52">
        <v>16.5</v>
      </c>
      <c r="F31" s="53">
        <f>SUM(F14:F30)</f>
        <v>3632500</v>
      </c>
    </row>
    <row r="32" spans="1:6" ht="17.25">
      <c r="A32" s="54"/>
    </row>
  </sheetData>
  <mergeCells count="8">
    <mergeCell ref="D2:F8"/>
    <mergeCell ref="A10:F10"/>
    <mergeCell ref="A11:I11"/>
    <mergeCell ref="A12:A13"/>
    <mergeCell ref="B12:B13"/>
    <mergeCell ref="D12:D13"/>
    <mergeCell ref="E12:E13"/>
    <mergeCell ref="F12:F1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17"/>
  <sheetViews>
    <sheetView workbookViewId="0">
      <selection activeCell="L14" sqref="L14"/>
    </sheetView>
  </sheetViews>
  <sheetFormatPr defaultRowHeight="15"/>
  <cols>
    <col min="1" max="1" width="9.28515625" bestFit="1" customWidth="1"/>
    <col min="2" max="2" width="16" customWidth="1"/>
    <col min="3" max="5" width="9.28515625" bestFit="1" customWidth="1"/>
    <col min="6" max="6" width="12.28515625" bestFit="1" customWidth="1"/>
    <col min="7" max="7" width="11.140625" bestFit="1" customWidth="1"/>
  </cols>
  <sheetData>
    <row r="2" spans="1:7" ht="66.75" customHeight="1">
      <c r="A2" s="23"/>
      <c r="B2" s="12"/>
      <c r="C2" s="278" t="s">
        <v>193</v>
      </c>
      <c r="D2" s="278"/>
      <c r="E2" s="278"/>
      <c r="F2" s="278"/>
      <c r="G2" s="278"/>
    </row>
    <row r="3" spans="1:7" ht="89.25" customHeight="1" thickBot="1">
      <c r="A3" s="287" t="s">
        <v>177</v>
      </c>
      <c r="B3" s="287"/>
      <c r="C3" s="287"/>
      <c r="D3" s="287"/>
      <c r="E3" s="287"/>
      <c r="F3" s="287"/>
      <c r="G3" s="287"/>
    </row>
    <row r="4" spans="1:7" ht="72">
      <c r="A4" s="57" t="s">
        <v>0</v>
      </c>
      <c r="B4" s="58" t="s">
        <v>1</v>
      </c>
      <c r="C4" s="59" t="s">
        <v>152</v>
      </c>
      <c r="D4" s="60" t="s">
        <v>153</v>
      </c>
      <c r="E4" s="60" t="s">
        <v>154</v>
      </c>
      <c r="F4" s="61" t="s">
        <v>155</v>
      </c>
      <c r="G4" s="62" t="s">
        <v>32</v>
      </c>
    </row>
    <row r="5" spans="1:7" ht="17.25">
      <c r="A5" s="63">
        <v>1</v>
      </c>
      <c r="B5" s="64" t="s">
        <v>7</v>
      </c>
      <c r="C5" s="65">
        <v>1</v>
      </c>
      <c r="D5" s="65">
        <v>1</v>
      </c>
      <c r="E5" s="65">
        <v>1</v>
      </c>
      <c r="F5" s="63">
        <v>200000</v>
      </c>
      <c r="G5" s="63">
        <f>F5*D5</f>
        <v>200000</v>
      </c>
    </row>
    <row r="6" spans="1:7" ht="17.25">
      <c r="A6" s="63">
        <v>2</v>
      </c>
      <c r="B6" s="64" t="s">
        <v>156</v>
      </c>
      <c r="C6" s="65">
        <v>1</v>
      </c>
      <c r="D6" s="65">
        <v>1</v>
      </c>
      <c r="E6" s="65">
        <v>1</v>
      </c>
      <c r="F6" s="63">
        <v>120000</v>
      </c>
      <c r="G6" s="63">
        <f>F6*D6</f>
        <v>120000</v>
      </c>
    </row>
    <row r="7" spans="1:7" ht="17.25">
      <c r="A7" s="63">
        <v>3</v>
      </c>
      <c r="B7" s="64" t="s">
        <v>10</v>
      </c>
      <c r="C7" s="65">
        <v>1</v>
      </c>
      <c r="D7" s="65">
        <v>1</v>
      </c>
      <c r="E7" s="65">
        <v>1</v>
      </c>
      <c r="F7" s="63">
        <v>120000</v>
      </c>
      <c r="G7" s="63">
        <v>120000</v>
      </c>
    </row>
    <row r="8" spans="1:7" ht="17.25">
      <c r="A8" s="63">
        <v>4</v>
      </c>
      <c r="B8" s="64" t="s">
        <v>11</v>
      </c>
      <c r="C8" s="65">
        <v>1</v>
      </c>
      <c r="D8" s="65">
        <v>1</v>
      </c>
      <c r="E8" s="65">
        <v>1</v>
      </c>
      <c r="F8" s="63">
        <v>105000</v>
      </c>
      <c r="G8" s="63">
        <f>F8*D8</f>
        <v>105000</v>
      </c>
    </row>
    <row r="9" spans="1:7" ht="17.25">
      <c r="A9" s="63">
        <v>5</v>
      </c>
      <c r="B9" s="64" t="s">
        <v>9</v>
      </c>
      <c r="C9" s="65">
        <v>1</v>
      </c>
      <c r="D9" s="65">
        <v>1</v>
      </c>
      <c r="E9" s="65">
        <v>1</v>
      </c>
      <c r="F9" s="63">
        <v>105000</v>
      </c>
      <c r="G9" s="63">
        <v>105000</v>
      </c>
    </row>
    <row r="10" spans="1:7" ht="17.25">
      <c r="A10" s="63">
        <v>6</v>
      </c>
      <c r="B10" s="64" t="s">
        <v>9</v>
      </c>
      <c r="C10" s="65">
        <v>1</v>
      </c>
      <c r="D10" s="65">
        <v>0.5</v>
      </c>
      <c r="E10" s="65">
        <v>0.5</v>
      </c>
      <c r="F10" s="63">
        <v>105000</v>
      </c>
      <c r="G10" s="63">
        <f>F10*D10</f>
        <v>52500</v>
      </c>
    </row>
    <row r="11" spans="1:7" ht="34.5">
      <c r="A11" s="63">
        <v>7</v>
      </c>
      <c r="B11" s="64" t="s">
        <v>157</v>
      </c>
      <c r="C11" s="65">
        <v>5</v>
      </c>
      <c r="D11" s="65">
        <v>0.5</v>
      </c>
      <c r="E11" s="65">
        <v>2.5</v>
      </c>
      <c r="F11" s="63">
        <v>120000</v>
      </c>
      <c r="G11" s="63">
        <v>300000</v>
      </c>
    </row>
    <row r="12" spans="1:7" ht="34.5">
      <c r="A12" s="63">
        <v>8</v>
      </c>
      <c r="B12" s="64" t="s">
        <v>157</v>
      </c>
      <c r="C12" s="65">
        <v>19</v>
      </c>
      <c r="D12" s="65">
        <v>1</v>
      </c>
      <c r="E12" s="65">
        <v>19</v>
      </c>
      <c r="F12" s="63">
        <v>120000</v>
      </c>
      <c r="G12" s="66">
        <v>2280000</v>
      </c>
    </row>
    <row r="13" spans="1:7" ht="17.25">
      <c r="A13" s="63">
        <v>9</v>
      </c>
      <c r="B13" s="64" t="s">
        <v>16</v>
      </c>
      <c r="C13" s="65">
        <v>1</v>
      </c>
      <c r="D13" s="65">
        <v>1</v>
      </c>
      <c r="E13" s="65">
        <v>1</v>
      </c>
      <c r="F13" s="63">
        <v>105000</v>
      </c>
      <c r="G13" s="63">
        <f>F13*D13</f>
        <v>105000</v>
      </c>
    </row>
    <row r="14" spans="1:7" ht="17.25">
      <c r="A14" s="63">
        <v>10</v>
      </c>
      <c r="B14" s="64" t="s">
        <v>19</v>
      </c>
      <c r="C14" s="65">
        <v>2</v>
      </c>
      <c r="D14" s="65">
        <v>1</v>
      </c>
      <c r="E14" s="65">
        <v>2</v>
      </c>
      <c r="F14" s="63">
        <v>105000</v>
      </c>
      <c r="G14" s="63">
        <v>210000</v>
      </c>
    </row>
    <row r="15" spans="1:7" ht="17.25">
      <c r="A15" s="63">
        <v>11</v>
      </c>
      <c r="B15" s="64" t="s">
        <v>19</v>
      </c>
      <c r="C15" s="65">
        <v>1</v>
      </c>
      <c r="D15" s="65">
        <v>0.5</v>
      </c>
      <c r="E15" s="65">
        <v>0.5</v>
      </c>
      <c r="F15" s="63">
        <v>105000</v>
      </c>
      <c r="G15" s="63">
        <f>F15*D15</f>
        <v>52500</v>
      </c>
    </row>
    <row r="16" spans="1:7" ht="17.25">
      <c r="A16" s="63">
        <v>12</v>
      </c>
      <c r="B16" s="64" t="s">
        <v>158</v>
      </c>
      <c r="C16" s="65">
        <v>1</v>
      </c>
      <c r="D16" s="65">
        <v>1</v>
      </c>
      <c r="E16" s="65">
        <v>1</v>
      </c>
      <c r="F16" s="63">
        <v>105000</v>
      </c>
      <c r="G16" s="63">
        <f>F16*D16</f>
        <v>105000</v>
      </c>
    </row>
    <row r="17" spans="1:7" ht="17.25">
      <c r="A17" s="63"/>
      <c r="B17" s="64" t="s">
        <v>20</v>
      </c>
      <c r="C17" s="65">
        <v>35</v>
      </c>
      <c r="D17" s="65">
        <v>10.5</v>
      </c>
      <c r="E17" s="65">
        <v>31.5</v>
      </c>
      <c r="F17" s="63">
        <f>SUM(F5:F16)</f>
        <v>1415000</v>
      </c>
      <c r="G17" s="66">
        <f>SUM(G5:G16)</f>
        <v>3755000</v>
      </c>
    </row>
  </sheetData>
  <mergeCells count="2">
    <mergeCell ref="C2:G2"/>
    <mergeCell ref="A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topLeftCell="A13" workbookViewId="0">
      <selection activeCell="A5" sqref="A5:G5"/>
    </sheetView>
  </sheetViews>
  <sheetFormatPr defaultRowHeight="15"/>
  <cols>
    <col min="1" max="1" width="9.28515625" bestFit="1" customWidth="1"/>
    <col min="2" max="2" width="14.85546875" customWidth="1"/>
    <col min="3" max="6" width="9.28515625" bestFit="1" customWidth="1"/>
    <col min="7" max="7" width="11.5703125" bestFit="1" customWidth="1"/>
  </cols>
  <sheetData>
    <row r="1" spans="1:7" ht="17.25">
      <c r="A1" s="14"/>
      <c r="B1" s="15"/>
      <c r="C1" s="16"/>
      <c r="D1" s="16"/>
      <c r="E1" s="16"/>
      <c r="F1" s="237"/>
      <c r="G1" s="237"/>
    </row>
    <row r="2" spans="1:7" ht="60.75" customHeight="1">
      <c r="A2" s="238" t="s">
        <v>178</v>
      </c>
      <c r="B2" s="238"/>
      <c r="C2" s="238"/>
      <c r="D2" s="238"/>
      <c r="E2" s="238"/>
      <c r="F2" s="238"/>
      <c r="G2" s="238"/>
    </row>
    <row r="3" spans="1:7" ht="63.75" customHeight="1">
      <c r="A3" s="239" t="s">
        <v>161</v>
      </c>
      <c r="B3" s="239"/>
      <c r="C3" s="239"/>
      <c r="D3" s="239"/>
      <c r="E3" s="239"/>
      <c r="F3" s="239"/>
      <c r="G3" s="239"/>
    </row>
    <row r="4" spans="1:7" ht="112.5">
      <c r="A4" s="228" t="s">
        <v>0</v>
      </c>
      <c r="B4" s="223" t="s">
        <v>1</v>
      </c>
      <c r="C4" s="62" t="s">
        <v>2</v>
      </c>
      <c r="D4" s="62" t="s">
        <v>3</v>
      </c>
      <c r="E4" s="225" t="s">
        <v>4</v>
      </c>
      <c r="F4" s="226" t="s">
        <v>5</v>
      </c>
      <c r="G4" s="225" t="s">
        <v>6</v>
      </c>
    </row>
    <row r="5" spans="1:7" ht="24.75" customHeight="1">
      <c r="A5" s="222">
        <v>1</v>
      </c>
      <c r="B5" s="222">
        <v>2</v>
      </c>
      <c r="C5" s="230">
        <v>3</v>
      </c>
      <c r="D5" s="230">
        <v>4</v>
      </c>
      <c r="E5" s="230">
        <v>5</v>
      </c>
      <c r="F5" s="230">
        <v>6</v>
      </c>
      <c r="G5" s="230">
        <v>7</v>
      </c>
    </row>
    <row r="6" spans="1:7" s="6" customFormat="1" ht="44.25" customHeight="1">
      <c r="A6" s="228" t="s">
        <v>0</v>
      </c>
      <c r="B6" s="223" t="s">
        <v>1</v>
      </c>
      <c r="C6" s="62" t="s">
        <v>2</v>
      </c>
      <c r="D6" s="62" t="s">
        <v>3</v>
      </c>
      <c r="E6" s="225" t="s">
        <v>4</v>
      </c>
      <c r="F6" s="226" t="s">
        <v>5</v>
      </c>
      <c r="G6" s="225" t="s">
        <v>6</v>
      </c>
    </row>
    <row r="7" spans="1:7" s="6" customFormat="1" ht="24.75" customHeight="1">
      <c r="A7" s="222">
        <v>1</v>
      </c>
      <c r="B7" s="222">
        <v>2</v>
      </c>
      <c r="C7" s="222">
        <v>4</v>
      </c>
      <c r="D7" s="222">
        <v>5</v>
      </c>
      <c r="E7" s="222">
        <v>6</v>
      </c>
      <c r="F7" s="222">
        <v>7</v>
      </c>
      <c r="G7" s="222">
        <v>8</v>
      </c>
    </row>
    <row r="8" spans="1:7" s="6" customFormat="1" ht="24.75" customHeight="1">
      <c r="A8" s="227">
        <v>1</v>
      </c>
      <c r="B8" s="223" t="s">
        <v>7</v>
      </c>
      <c r="C8" s="221">
        <v>1</v>
      </c>
      <c r="D8" s="221">
        <v>1</v>
      </c>
      <c r="E8" s="232">
        <v>140000</v>
      </c>
      <c r="F8" s="232">
        <f>C8*E8</f>
        <v>140000</v>
      </c>
      <c r="G8" s="229">
        <f t="shared" ref="G8:G19" si="0">F8*13</f>
        <v>1820000</v>
      </c>
    </row>
    <row r="9" spans="1:7" s="6" customFormat="1" ht="24.75" customHeight="1">
      <c r="A9" s="227">
        <v>2</v>
      </c>
      <c r="B9" s="223" t="s">
        <v>8</v>
      </c>
      <c r="C9" s="221">
        <v>0.25</v>
      </c>
      <c r="D9" s="221">
        <v>1</v>
      </c>
      <c r="E9" s="227">
        <v>120000</v>
      </c>
      <c r="F9" s="227">
        <f t="shared" ref="F9:F19" si="1">C9*E9</f>
        <v>30000</v>
      </c>
      <c r="G9" s="229">
        <f t="shared" si="0"/>
        <v>390000</v>
      </c>
    </row>
    <row r="10" spans="1:7" s="6" customFormat="1" ht="24.75" customHeight="1">
      <c r="A10" s="227">
        <v>3</v>
      </c>
      <c r="B10" s="223" t="s">
        <v>9</v>
      </c>
      <c r="C10" s="221">
        <v>0.5</v>
      </c>
      <c r="D10" s="221">
        <v>1</v>
      </c>
      <c r="E10" s="227">
        <v>110000</v>
      </c>
      <c r="F10" s="227">
        <f t="shared" si="1"/>
        <v>55000</v>
      </c>
      <c r="G10" s="229">
        <f t="shared" si="0"/>
        <v>715000</v>
      </c>
    </row>
    <row r="11" spans="1:7" s="6" customFormat="1" ht="24.75" customHeight="1">
      <c r="A11" s="227">
        <v>4</v>
      </c>
      <c r="B11" s="223" t="s">
        <v>10</v>
      </c>
      <c r="C11" s="221">
        <v>0.5</v>
      </c>
      <c r="D11" s="221">
        <v>1</v>
      </c>
      <c r="E11" s="227">
        <v>110000</v>
      </c>
      <c r="F11" s="227">
        <f t="shared" si="1"/>
        <v>55000</v>
      </c>
      <c r="G11" s="229">
        <f t="shared" si="0"/>
        <v>715000</v>
      </c>
    </row>
    <row r="12" spans="1:7" s="6" customFormat="1" ht="24.75" customHeight="1">
      <c r="A12" s="227">
        <v>5</v>
      </c>
      <c r="B12" s="223" t="s">
        <v>12</v>
      </c>
      <c r="C12" s="221">
        <v>1.1200000000000001</v>
      </c>
      <c r="D12" s="221">
        <v>1</v>
      </c>
      <c r="E12" s="227">
        <v>120000</v>
      </c>
      <c r="F12" s="227">
        <f t="shared" si="1"/>
        <v>134400</v>
      </c>
      <c r="G12" s="229">
        <f t="shared" si="0"/>
        <v>1747200</v>
      </c>
    </row>
    <row r="13" spans="1:7" s="6" customFormat="1" ht="24.75" customHeight="1">
      <c r="A13" s="227">
        <v>6</v>
      </c>
      <c r="B13" s="223" t="s">
        <v>13</v>
      </c>
      <c r="C13" s="221">
        <v>1</v>
      </c>
      <c r="D13" s="221">
        <v>1</v>
      </c>
      <c r="E13" s="227">
        <v>110000</v>
      </c>
      <c r="F13" s="227">
        <f t="shared" si="1"/>
        <v>110000</v>
      </c>
      <c r="G13" s="229">
        <f t="shared" si="0"/>
        <v>1430000</v>
      </c>
    </row>
    <row r="14" spans="1:7" s="6" customFormat="1" ht="24.75" customHeight="1">
      <c r="A14" s="227">
        <v>7</v>
      </c>
      <c r="B14" s="223" t="s">
        <v>14</v>
      </c>
      <c r="C14" s="221">
        <v>1</v>
      </c>
      <c r="D14" s="221">
        <v>1</v>
      </c>
      <c r="E14" s="227">
        <v>105000</v>
      </c>
      <c r="F14" s="227">
        <f t="shared" si="1"/>
        <v>105000</v>
      </c>
      <c r="G14" s="229">
        <f t="shared" si="0"/>
        <v>1365000</v>
      </c>
    </row>
    <row r="15" spans="1:7" s="6" customFormat="1" ht="24.75" customHeight="1">
      <c r="A15" s="227">
        <v>8</v>
      </c>
      <c r="B15" s="223" t="s">
        <v>16</v>
      </c>
      <c r="C15" s="221">
        <v>0.25</v>
      </c>
      <c r="D15" s="221">
        <v>1</v>
      </c>
      <c r="E15" s="227">
        <v>105000</v>
      </c>
      <c r="F15" s="227">
        <f t="shared" si="1"/>
        <v>26250</v>
      </c>
      <c r="G15" s="229">
        <f t="shared" si="0"/>
        <v>341250</v>
      </c>
    </row>
    <row r="16" spans="1:7" s="6" customFormat="1" ht="24.75" customHeight="1">
      <c r="A16" s="227">
        <v>9</v>
      </c>
      <c r="B16" s="223" t="s">
        <v>17</v>
      </c>
      <c r="C16" s="221">
        <v>0.25</v>
      </c>
      <c r="D16" s="221">
        <v>1</v>
      </c>
      <c r="E16" s="227">
        <v>120000</v>
      </c>
      <c r="F16" s="227">
        <f t="shared" si="1"/>
        <v>30000</v>
      </c>
      <c r="G16" s="229">
        <f t="shared" si="0"/>
        <v>390000</v>
      </c>
    </row>
    <row r="17" spans="1:7" s="6" customFormat="1" ht="24.75" customHeight="1">
      <c r="A17" s="224">
        <v>10</v>
      </c>
      <c r="B17" s="223" t="s">
        <v>18</v>
      </c>
      <c r="C17" s="222">
        <v>0.25</v>
      </c>
      <c r="D17" s="222">
        <v>1</v>
      </c>
      <c r="E17" s="224">
        <v>120000</v>
      </c>
      <c r="F17" s="224">
        <f t="shared" si="1"/>
        <v>30000</v>
      </c>
      <c r="G17" s="229">
        <f t="shared" si="0"/>
        <v>390000</v>
      </c>
    </row>
    <row r="18" spans="1:7" s="6" customFormat="1" ht="24.75" customHeight="1">
      <c r="A18" s="227">
        <v>11</v>
      </c>
      <c r="B18" s="223" t="s">
        <v>22</v>
      </c>
      <c r="C18" s="221">
        <v>1</v>
      </c>
      <c r="D18" s="221">
        <v>1</v>
      </c>
      <c r="E18" s="227">
        <v>105000</v>
      </c>
      <c r="F18" s="227">
        <f t="shared" si="1"/>
        <v>105000</v>
      </c>
      <c r="G18" s="229">
        <f t="shared" si="0"/>
        <v>1365000</v>
      </c>
    </row>
    <row r="19" spans="1:7" s="6" customFormat="1" ht="24.75" customHeight="1">
      <c r="A19" s="227">
        <v>12</v>
      </c>
      <c r="B19" s="223" t="s">
        <v>19</v>
      </c>
      <c r="C19" s="227">
        <v>0.5</v>
      </c>
      <c r="D19" s="221">
        <v>1</v>
      </c>
      <c r="E19" s="227">
        <v>105000</v>
      </c>
      <c r="F19" s="227">
        <f t="shared" si="1"/>
        <v>52500</v>
      </c>
      <c r="G19" s="229">
        <f t="shared" si="0"/>
        <v>682500</v>
      </c>
    </row>
    <row r="20" spans="1:7" s="6" customFormat="1" ht="24.75" customHeight="1">
      <c r="A20" s="227"/>
      <c r="B20" s="223" t="s">
        <v>20</v>
      </c>
      <c r="C20" s="221">
        <f>SUM(C8:C19)</f>
        <v>7.62</v>
      </c>
      <c r="D20" s="221"/>
      <c r="E20" s="227"/>
      <c r="F20" s="227">
        <f>SUM(F8:F19)</f>
        <v>873150</v>
      </c>
      <c r="G20" s="229">
        <f>SUM(G8:G19)</f>
        <v>11350950</v>
      </c>
    </row>
  </sheetData>
  <mergeCells count="3">
    <mergeCell ref="F1:G1"/>
    <mergeCell ref="A3:G3"/>
    <mergeCell ref="A2:G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"/>
  <sheetViews>
    <sheetView topLeftCell="A10" workbookViewId="0">
      <selection activeCell="B9" sqref="B9"/>
    </sheetView>
  </sheetViews>
  <sheetFormatPr defaultRowHeight="15"/>
  <cols>
    <col min="1" max="1" width="9.28515625" bestFit="1" customWidth="1"/>
    <col min="2" max="2" width="16" customWidth="1"/>
    <col min="3" max="6" width="9.28515625" bestFit="1" customWidth="1"/>
    <col min="7" max="7" width="11.5703125" bestFit="1" customWidth="1"/>
  </cols>
  <sheetData>
    <row r="1" spans="1:7" ht="74.25" customHeight="1">
      <c r="A1" s="238" t="s">
        <v>179</v>
      </c>
      <c r="B1" s="238"/>
      <c r="C1" s="238"/>
      <c r="D1" s="238"/>
      <c r="E1" s="238"/>
      <c r="F1" s="238"/>
      <c r="G1" s="238"/>
    </row>
    <row r="2" spans="1:7" ht="79.5" customHeight="1">
      <c r="A2" s="239" t="s">
        <v>162</v>
      </c>
      <c r="B2" s="239"/>
      <c r="C2" s="239"/>
      <c r="D2" s="239"/>
      <c r="E2" s="239"/>
      <c r="F2" s="239"/>
      <c r="G2" s="239"/>
    </row>
    <row r="3" spans="1:7" ht="112.5">
      <c r="A3" s="228" t="s">
        <v>0</v>
      </c>
      <c r="B3" s="62" t="s">
        <v>1</v>
      </c>
      <c r="C3" s="62" t="s">
        <v>2</v>
      </c>
      <c r="D3" s="62" t="s">
        <v>3</v>
      </c>
      <c r="E3" s="225" t="s">
        <v>4</v>
      </c>
      <c r="F3" s="226" t="s">
        <v>5</v>
      </c>
      <c r="G3" s="225" t="s">
        <v>6</v>
      </c>
    </row>
    <row r="4" spans="1:7" ht="24.75" customHeight="1">
      <c r="A4" s="222">
        <v>1</v>
      </c>
      <c r="B4" s="222">
        <v>2</v>
      </c>
      <c r="C4" s="222">
        <v>4</v>
      </c>
      <c r="D4" s="222">
        <v>5</v>
      </c>
      <c r="E4" s="222">
        <v>6</v>
      </c>
      <c r="F4" s="222">
        <v>7</v>
      </c>
      <c r="G4" s="222">
        <v>8</v>
      </c>
    </row>
    <row r="5" spans="1:7" s="6" customFormat="1" ht="78" customHeight="1">
      <c r="A5" s="228" t="s">
        <v>0</v>
      </c>
      <c r="B5" s="223" t="s">
        <v>1</v>
      </c>
      <c r="C5" s="62" t="s">
        <v>2</v>
      </c>
      <c r="D5" s="62" t="s">
        <v>3</v>
      </c>
      <c r="E5" s="225" t="s">
        <v>4</v>
      </c>
      <c r="F5" s="226" t="s">
        <v>5</v>
      </c>
      <c r="G5" s="225" t="s">
        <v>6</v>
      </c>
    </row>
    <row r="6" spans="1:7" s="6" customFormat="1" ht="24.75" customHeight="1">
      <c r="A6" s="222">
        <v>1</v>
      </c>
      <c r="B6" s="222">
        <v>2</v>
      </c>
      <c r="C6" s="230">
        <v>3</v>
      </c>
      <c r="D6" s="230">
        <v>4</v>
      </c>
      <c r="E6" s="230">
        <v>5</v>
      </c>
      <c r="F6" s="230">
        <v>6</v>
      </c>
      <c r="G6" s="230">
        <v>7</v>
      </c>
    </row>
    <row r="7" spans="1:7" s="6" customFormat="1" ht="24.75" customHeight="1">
      <c r="A7" s="227">
        <v>1</v>
      </c>
      <c r="B7" s="223" t="s">
        <v>7</v>
      </c>
      <c r="C7" s="221">
        <v>1</v>
      </c>
      <c r="D7" s="221">
        <v>1</v>
      </c>
      <c r="E7" s="232">
        <v>140000</v>
      </c>
      <c r="F7" s="232">
        <f>C7*E7</f>
        <v>140000</v>
      </c>
      <c r="G7" s="229">
        <f t="shared" ref="G7:G18" si="0">F7*13</f>
        <v>1820000</v>
      </c>
    </row>
    <row r="8" spans="1:7" s="6" customFormat="1" ht="24.75" customHeight="1">
      <c r="A8" s="227">
        <v>2</v>
      </c>
      <c r="B8" s="223" t="s">
        <v>8</v>
      </c>
      <c r="C8" s="221">
        <v>0.25</v>
      </c>
      <c r="D8" s="221">
        <v>1</v>
      </c>
      <c r="E8" s="227">
        <v>120000</v>
      </c>
      <c r="F8" s="227">
        <f t="shared" ref="F8:F18" si="1">C8*E8</f>
        <v>30000</v>
      </c>
      <c r="G8" s="229">
        <f t="shared" si="0"/>
        <v>390000</v>
      </c>
    </row>
    <row r="9" spans="1:7" s="6" customFormat="1" ht="24.75" customHeight="1">
      <c r="A9" s="227">
        <v>3</v>
      </c>
      <c r="B9" s="223" t="s">
        <v>9</v>
      </c>
      <c r="C9" s="221">
        <v>0.5</v>
      </c>
      <c r="D9" s="221">
        <v>1</v>
      </c>
      <c r="E9" s="227">
        <v>110000</v>
      </c>
      <c r="F9" s="227">
        <f t="shared" si="1"/>
        <v>55000</v>
      </c>
      <c r="G9" s="229">
        <f t="shared" si="0"/>
        <v>715000</v>
      </c>
    </row>
    <row r="10" spans="1:7" s="6" customFormat="1" ht="24.75" customHeight="1">
      <c r="A10" s="227">
        <v>4</v>
      </c>
      <c r="B10" s="223" t="s">
        <v>10</v>
      </c>
      <c r="C10" s="221">
        <v>0.5</v>
      </c>
      <c r="D10" s="221">
        <v>1</v>
      </c>
      <c r="E10" s="227">
        <v>110000</v>
      </c>
      <c r="F10" s="227">
        <f t="shared" si="1"/>
        <v>55000</v>
      </c>
      <c r="G10" s="229">
        <f t="shared" si="0"/>
        <v>715000</v>
      </c>
    </row>
    <row r="11" spans="1:7" s="6" customFormat="1" ht="24.75" customHeight="1">
      <c r="A11" s="227">
        <v>5</v>
      </c>
      <c r="B11" s="223" t="s">
        <v>12</v>
      </c>
      <c r="C11" s="221">
        <v>1.1200000000000001</v>
      </c>
      <c r="D11" s="221">
        <v>1</v>
      </c>
      <c r="E11" s="227">
        <v>120000</v>
      </c>
      <c r="F11" s="227">
        <f t="shared" si="1"/>
        <v>134400</v>
      </c>
      <c r="G11" s="229">
        <f t="shared" si="0"/>
        <v>1747200</v>
      </c>
    </row>
    <row r="12" spans="1:7" s="6" customFormat="1" ht="24.75" customHeight="1">
      <c r="A12" s="227">
        <v>6</v>
      </c>
      <c r="B12" s="223" t="s">
        <v>13</v>
      </c>
      <c r="C12" s="221">
        <v>1</v>
      </c>
      <c r="D12" s="221">
        <v>1</v>
      </c>
      <c r="E12" s="227">
        <v>110000</v>
      </c>
      <c r="F12" s="227">
        <f t="shared" si="1"/>
        <v>110000</v>
      </c>
      <c r="G12" s="229">
        <f t="shared" si="0"/>
        <v>1430000</v>
      </c>
    </row>
    <row r="13" spans="1:7" s="6" customFormat="1" ht="24.75" customHeight="1">
      <c r="A13" s="227">
        <v>7</v>
      </c>
      <c r="B13" s="223" t="s">
        <v>14</v>
      </c>
      <c r="C13" s="221">
        <v>1</v>
      </c>
      <c r="D13" s="221">
        <v>1</v>
      </c>
      <c r="E13" s="227">
        <v>105000</v>
      </c>
      <c r="F13" s="227">
        <f t="shared" si="1"/>
        <v>105000</v>
      </c>
      <c r="G13" s="229">
        <f t="shared" si="0"/>
        <v>1365000</v>
      </c>
    </row>
    <row r="14" spans="1:7" s="6" customFormat="1" ht="24.75" customHeight="1">
      <c r="A14" s="227">
        <v>8</v>
      </c>
      <c r="B14" s="223" t="s">
        <v>16</v>
      </c>
      <c r="C14" s="221">
        <v>0.25</v>
      </c>
      <c r="D14" s="221">
        <v>1</v>
      </c>
      <c r="E14" s="227">
        <v>105000</v>
      </c>
      <c r="F14" s="227">
        <f t="shared" si="1"/>
        <v>26250</v>
      </c>
      <c r="G14" s="229">
        <f t="shared" si="0"/>
        <v>341250</v>
      </c>
    </row>
    <row r="15" spans="1:7" s="6" customFormat="1" ht="24.75" customHeight="1">
      <c r="A15" s="227">
        <v>9</v>
      </c>
      <c r="B15" s="223" t="s">
        <v>17</v>
      </c>
      <c r="C15" s="221">
        <v>0.25</v>
      </c>
      <c r="D15" s="221">
        <v>1</v>
      </c>
      <c r="E15" s="227">
        <v>120000</v>
      </c>
      <c r="F15" s="227">
        <f t="shared" si="1"/>
        <v>30000</v>
      </c>
      <c r="G15" s="229">
        <f t="shared" si="0"/>
        <v>390000</v>
      </c>
    </row>
    <row r="16" spans="1:7" s="6" customFormat="1" ht="24.75" customHeight="1">
      <c r="A16" s="224">
        <v>10</v>
      </c>
      <c r="B16" s="223" t="s">
        <v>18</v>
      </c>
      <c r="C16" s="222">
        <v>0.25</v>
      </c>
      <c r="D16" s="222">
        <v>1</v>
      </c>
      <c r="E16" s="224">
        <v>120000</v>
      </c>
      <c r="F16" s="224">
        <f t="shared" si="1"/>
        <v>30000</v>
      </c>
      <c r="G16" s="229">
        <f t="shared" si="0"/>
        <v>390000</v>
      </c>
    </row>
    <row r="17" spans="1:7" s="6" customFormat="1" ht="24.75" customHeight="1">
      <c r="A17" s="227">
        <v>11</v>
      </c>
      <c r="B17" s="223" t="s">
        <v>22</v>
      </c>
      <c r="C17" s="221">
        <v>1</v>
      </c>
      <c r="D17" s="221">
        <v>1</v>
      </c>
      <c r="E17" s="227">
        <v>105000</v>
      </c>
      <c r="F17" s="227">
        <f t="shared" si="1"/>
        <v>105000</v>
      </c>
      <c r="G17" s="229">
        <f t="shared" si="0"/>
        <v>1365000</v>
      </c>
    </row>
    <row r="18" spans="1:7" s="6" customFormat="1" ht="24.75" customHeight="1">
      <c r="A18" s="227">
        <v>12</v>
      </c>
      <c r="B18" s="223" t="s">
        <v>19</v>
      </c>
      <c r="C18" s="227">
        <v>0.5</v>
      </c>
      <c r="D18" s="221">
        <v>1</v>
      </c>
      <c r="E18" s="227">
        <v>105000</v>
      </c>
      <c r="F18" s="227">
        <f t="shared" si="1"/>
        <v>52500</v>
      </c>
      <c r="G18" s="229">
        <f t="shared" si="0"/>
        <v>682500</v>
      </c>
    </row>
    <row r="19" spans="1:7" s="6" customFormat="1" ht="24.75" customHeight="1">
      <c r="A19" s="227"/>
      <c r="B19" s="223" t="s">
        <v>20</v>
      </c>
      <c r="C19" s="221">
        <f>SUM(C7:C18)</f>
        <v>7.62</v>
      </c>
      <c r="D19" s="221"/>
      <c r="E19" s="227"/>
      <c r="F19" s="227">
        <f>SUM(F7:F18)</f>
        <v>873150</v>
      </c>
      <c r="G19" s="229">
        <f>SUM(G7:G18)</f>
        <v>11350950</v>
      </c>
    </row>
  </sheetData>
  <mergeCells count="2">
    <mergeCell ref="A2:G2"/>
    <mergeCell ref="A1:G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0"/>
  <sheetViews>
    <sheetView workbookViewId="0">
      <selection activeCell="I3" sqref="I3"/>
    </sheetView>
  </sheetViews>
  <sheetFormatPr defaultRowHeight="49.5" customHeight="1"/>
  <cols>
    <col min="1" max="1" width="6.140625" style="14" customWidth="1"/>
    <col min="2" max="2" width="31" style="15" customWidth="1"/>
    <col min="3" max="3" width="6.5703125" style="16" customWidth="1"/>
    <col min="4" max="4" width="7.7109375" style="16" customWidth="1"/>
    <col min="5" max="5" width="10.7109375" style="16" customWidth="1"/>
    <col min="6" max="6" width="9.140625" style="16" customWidth="1"/>
    <col min="7" max="7" width="13.28515625" style="16" customWidth="1"/>
    <col min="8" max="255" width="9.140625" style="16"/>
    <col min="256" max="256" width="6.140625" style="16" customWidth="1"/>
    <col min="257" max="257" width="31" style="16" customWidth="1"/>
    <col min="258" max="260" width="7.7109375" style="16" customWidth="1"/>
    <col min="261" max="263" width="10.7109375" style="16" customWidth="1"/>
    <col min="264" max="511" width="9.140625" style="16"/>
    <col min="512" max="512" width="6.140625" style="16" customWidth="1"/>
    <col min="513" max="513" width="31" style="16" customWidth="1"/>
    <col min="514" max="516" width="7.7109375" style="16" customWidth="1"/>
    <col min="517" max="519" width="10.7109375" style="16" customWidth="1"/>
    <col min="520" max="767" width="9.140625" style="16"/>
    <col min="768" max="768" width="6.140625" style="16" customWidth="1"/>
    <col min="769" max="769" width="31" style="16" customWidth="1"/>
    <col min="770" max="772" width="7.7109375" style="16" customWidth="1"/>
    <col min="773" max="775" width="10.7109375" style="16" customWidth="1"/>
    <col min="776" max="1023" width="9.140625" style="16"/>
    <col min="1024" max="1024" width="6.140625" style="16" customWidth="1"/>
    <col min="1025" max="1025" width="31" style="16" customWidth="1"/>
    <col min="1026" max="1028" width="7.7109375" style="16" customWidth="1"/>
    <col min="1029" max="1031" width="10.7109375" style="16" customWidth="1"/>
    <col min="1032" max="1279" width="9.140625" style="16"/>
    <col min="1280" max="1280" width="6.140625" style="16" customWidth="1"/>
    <col min="1281" max="1281" width="31" style="16" customWidth="1"/>
    <col min="1282" max="1284" width="7.7109375" style="16" customWidth="1"/>
    <col min="1285" max="1287" width="10.7109375" style="16" customWidth="1"/>
    <col min="1288" max="1535" width="9.140625" style="16"/>
    <col min="1536" max="1536" width="6.140625" style="16" customWidth="1"/>
    <col min="1537" max="1537" width="31" style="16" customWidth="1"/>
    <col min="1538" max="1540" width="7.7109375" style="16" customWidth="1"/>
    <col min="1541" max="1543" width="10.7109375" style="16" customWidth="1"/>
    <col min="1544" max="1791" width="9.140625" style="16"/>
    <col min="1792" max="1792" width="6.140625" style="16" customWidth="1"/>
    <col min="1793" max="1793" width="31" style="16" customWidth="1"/>
    <col min="1794" max="1796" width="7.7109375" style="16" customWidth="1"/>
    <col min="1797" max="1799" width="10.7109375" style="16" customWidth="1"/>
    <col min="1800" max="2047" width="9.140625" style="16"/>
    <col min="2048" max="2048" width="6.140625" style="16" customWidth="1"/>
    <col min="2049" max="2049" width="31" style="16" customWidth="1"/>
    <col min="2050" max="2052" width="7.7109375" style="16" customWidth="1"/>
    <col min="2053" max="2055" width="10.7109375" style="16" customWidth="1"/>
    <col min="2056" max="2303" width="9.140625" style="16"/>
    <col min="2304" max="2304" width="6.140625" style="16" customWidth="1"/>
    <col min="2305" max="2305" width="31" style="16" customWidth="1"/>
    <col min="2306" max="2308" width="7.7109375" style="16" customWidth="1"/>
    <col min="2309" max="2311" width="10.7109375" style="16" customWidth="1"/>
    <col min="2312" max="2559" width="9.140625" style="16"/>
    <col min="2560" max="2560" width="6.140625" style="16" customWidth="1"/>
    <col min="2561" max="2561" width="31" style="16" customWidth="1"/>
    <col min="2562" max="2564" width="7.7109375" style="16" customWidth="1"/>
    <col min="2565" max="2567" width="10.7109375" style="16" customWidth="1"/>
    <col min="2568" max="2815" width="9.140625" style="16"/>
    <col min="2816" max="2816" width="6.140625" style="16" customWidth="1"/>
    <col min="2817" max="2817" width="31" style="16" customWidth="1"/>
    <col min="2818" max="2820" width="7.7109375" style="16" customWidth="1"/>
    <col min="2821" max="2823" width="10.7109375" style="16" customWidth="1"/>
    <col min="2824" max="3071" width="9.140625" style="16"/>
    <col min="3072" max="3072" width="6.140625" style="16" customWidth="1"/>
    <col min="3073" max="3073" width="31" style="16" customWidth="1"/>
    <col min="3074" max="3076" width="7.7109375" style="16" customWidth="1"/>
    <col min="3077" max="3079" width="10.7109375" style="16" customWidth="1"/>
    <col min="3080" max="3327" width="9.140625" style="16"/>
    <col min="3328" max="3328" width="6.140625" style="16" customWidth="1"/>
    <col min="3329" max="3329" width="31" style="16" customWidth="1"/>
    <col min="3330" max="3332" width="7.7109375" style="16" customWidth="1"/>
    <col min="3333" max="3335" width="10.7109375" style="16" customWidth="1"/>
    <col min="3336" max="3583" width="9.140625" style="16"/>
    <col min="3584" max="3584" width="6.140625" style="16" customWidth="1"/>
    <col min="3585" max="3585" width="31" style="16" customWidth="1"/>
    <col min="3586" max="3588" width="7.7109375" style="16" customWidth="1"/>
    <col min="3589" max="3591" width="10.7109375" style="16" customWidth="1"/>
    <col min="3592" max="3839" width="9.140625" style="16"/>
    <col min="3840" max="3840" width="6.140625" style="16" customWidth="1"/>
    <col min="3841" max="3841" width="31" style="16" customWidth="1"/>
    <col min="3842" max="3844" width="7.7109375" style="16" customWidth="1"/>
    <col min="3845" max="3847" width="10.7109375" style="16" customWidth="1"/>
    <col min="3848" max="4095" width="9.140625" style="16"/>
    <col min="4096" max="4096" width="6.140625" style="16" customWidth="1"/>
    <col min="4097" max="4097" width="31" style="16" customWidth="1"/>
    <col min="4098" max="4100" width="7.7109375" style="16" customWidth="1"/>
    <col min="4101" max="4103" width="10.7109375" style="16" customWidth="1"/>
    <col min="4104" max="4351" width="9.140625" style="16"/>
    <col min="4352" max="4352" width="6.140625" style="16" customWidth="1"/>
    <col min="4353" max="4353" width="31" style="16" customWidth="1"/>
    <col min="4354" max="4356" width="7.7109375" style="16" customWidth="1"/>
    <col min="4357" max="4359" width="10.7109375" style="16" customWidth="1"/>
    <col min="4360" max="4607" width="9.140625" style="16"/>
    <col min="4608" max="4608" width="6.140625" style="16" customWidth="1"/>
    <col min="4609" max="4609" width="31" style="16" customWidth="1"/>
    <col min="4610" max="4612" width="7.7109375" style="16" customWidth="1"/>
    <col min="4613" max="4615" width="10.7109375" style="16" customWidth="1"/>
    <col min="4616" max="4863" width="9.140625" style="16"/>
    <col min="4864" max="4864" width="6.140625" style="16" customWidth="1"/>
    <col min="4865" max="4865" width="31" style="16" customWidth="1"/>
    <col min="4866" max="4868" width="7.7109375" style="16" customWidth="1"/>
    <col min="4869" max="4871" width="10.7109375" style="16" customWidth="1"/>
    <col min="4872" max="5119" width="9.140625" style="16"/>
    <col min="5120" max="5120" width="6.140625" style="16" customWidth="1"/>
    <col min="5121" max="5121" width="31" style="16" customWidth="1"/>
    <col min="5122" max="5124" width="7.7109375" style="16" customWidth="1"/>
    <col min="5125" max="5127" width="10.7109375" style="16" customWidth="1"/>
    <col min="5128" max="5375" width="9.140625" style="16"/>
    <col min="5376" max="5376" width="6.140625" style="16" customWidth="1"/>
    <col min="5377" max="5377" width="31" style="16" customWidth="1"/>
    <col min="5378" max="5380" width="7.7109375" style="16" customWidth="1"/>
    <col min="5381" max="5383" width="10.7109375" style="16" customWidth="1"/>
    <col min="5384" max="5631" width="9.140625" style="16"/>
    <col min="5632" max="5632" width="6.140625" style="16" customWidth="1"/>
    <col min="5633" max="5633" width="31" style="16" customWidth="1"/>
    <col min="5634" max="5636" width="7.7109375" style="16" customWidth="1"/>
    <col min="5637" max="5639" width="10.7109375" style="16" customWidth="1"/>
    <col min="5640" max="5887" width="9.140625" style="16"/>
    <col min="5888" max="5888" width="6.140625" style="16" customWidth="1"/>
    <col min="5889" max="5889" width="31" style="16" customWidth="1"/>
    <col min="5890" max="5892" width="7.7109375" style="16" customWidth="1"/>
    <col min="5893" max="5895" width="10.7109375" style="16" customWidth="1"/>
    <col min="5896" max="6143" width="9.140625" style="16"/>
    <col min="6144" max="6144" width="6.140625" style="16" customWidth="1"/>
    <col min="6145" max="6145" width="31" style="16" customWidth="1"/>
    <col min="6146" max="6148" width="7.7109375" style="16" customWidth="1"/>
    <col min="6149" max="6151" width="10.7109375" style="16" customWidth="1"/>
    <col min="6152" max="6399" width="9.140625" style="16"/>
    <col min="6400" max="6400" width="6.140625" style="16" customWidth="1"/>
    <col min="6401" max="6401" width="31" style="16" customWidth="1"/>
    <col min="6402" max="6404" width="7.7109375" style="16" customWidth="1"/>
    <col min="6405" max="6407" width="10.7109375" style="16" customWidth="1"/>
    <col min="6408" max="6655" width="9.140625" style="16"/>
    <col min="6656" max="6656" width="6.140625" style="16" customWidth="1"/>
    <col min="6657" max="6657" width="31" style="16" customWidth="1"/>
    <col min="6658" max="6660" width="7.7109375" style="16" customWidth="1"/>
    <col min="6661" max="6663" width="10.7109375" style="16" customWidth="1"/>
    <col min="6664" max="6911" width="9.140625" style="16"/>
    <col min="6912" max="6912" width="6.140625" style="16" customWidth="1"/>
    <col min="6913" max="6913" width="31" style="16" customWidth="1"/>
    <col min="6914" max="6916" width="7.7109375" style="16" customWidth="1"/>
    <col min="6917" max="6919" width="10.7109375" style="16" customWidth="1"/>
    <col min="6920" max="7167" width="9.140625" style="16"/>
    <col min="7168" max="7168" width="6.140625" style="16" customWidth="1"/>
    <col min="7169" max="7169" width="31" style="16" customWidth="1"/>
    <col min="7170" max="7172" width="7.7109375" style="16" customWidth="1"/>
    <col min="7173" max="7175" width="10.7109375" style="16" customWidth="1"/>
    <col min="7176" max="7423" width="9.140625" style="16"/>
    <col min="7424" max="7424" width="6.140625" style="16" customWidth="1"/>
    <col min="7425" max="7425" width="31" style="16" customWidth="1"/>
    <col min="7426" max="7428" width="7.7109375" style="16" customWidth="1"/>
    <col min="7429" max="7431" width="10.7109375" style="16" customWidth="1"/>
    <col min="7432" max="7679" width="9.140625" style="16"/>
    <col min="7680" max="7680" width="6.140625" style="16" customWidth="1"/>
    <col min="7681" max="7681" width="31" style="16" customWidth="1"/>
    <col min="7682" max="7684" width="7.7109375" style="16" customWidth="1"/>
    <col min="7685" max="7687" width="10.7109375" style="16" customWidth="1"/>
    <col min="7688" max="7935" width="9.140625" style="16"/>
    <col min="7936" max="7936" width="6.140625" style="16" customWidth="1"/>
    <col min="7937" max="7937" width="31" style="16" customWidth="1"/>
    <col min="7938" max="7940" width="7.7109375" style="16" customWidth="1"/>
    <col min="7941" max="7943" width="10.7109375" style="16" customWidth="1"/>
    <col min="7944" max="8191" width="9.140625" style="16"/>
    <col min="8192" max="8192" width="6.140625" style="16" customWidth="1"/>
    <col min="8193" max="8193" width="31" style="16" customWidth="1"/>
    <col min="8194" max="8196" width="7.7109375" style="16" customWidth="1"/>
    <col min="8197" max="8199" width="10.7109375" style="16" customWidth="1"/>
    <col min="8200" max="8447" width="9.140625" style="16"/>
    <col min="8448" max="8448" width="6.140625" style="16" customWidth="1"/>
    <col min="8449" max="8449" width="31" style="16" customWidth="1"/>
    <col min="8450" max="8452" width="7.7109375" style="16" customWidth="1"/>
    <col min="8453" max="8455" width="10.7109375" style="16" customWidth="1"/>
    <col min="8456" max="8703" width="9.140625" style="16"/>
    <col min="8704" max="8704" width="6.140625" style="16" customWidth="1"/>
    <col min="8705" max="8705" width="31" style="16" customWidth="1"/>
    <col min="8706" max="8708" width="7.7109375" style="16" customWidth="1"/>
    <col min="8709" max="8711" width="10.7109375" style="16" customWidth="1"/>
    <col min="8712" max="8959" width="9.140625" style="16"/>
    <col min="8960" max="8960" width="6.140625" style="16" customWidth="1"/>
    <col min="8961" max="8961" width="31" style="16" customWidth="1"/>
    <col min="8962" max="8964" width="7.7109375" style="16" customWidth="1"/>
    <col min="8965" max="8967" width="10.7109375" style="16" customWidth="1"/>
    <col min="8968" max="9215" width="9.140625" style="16"/>
    <col min="9216" max="9216" width="6.140625" style="16" customWidth="1"/>
    <col min="9217" max="9217" width="31" style="16" customWidth="1"/>
    <col min="9218" max="9220" width="7.7109375" style="16" customWidth="1"/>
    <col min="9221" max="9223" width="10.7109375" style="16" customWidth="1"/>
    <col min="9224" max="9471" width="9.140625" style="16"/>
    <col min="9472" max="9472" width="6.140625" style="16" customWidth="1"/>
    <col min="9473" max="9473" width="31" style="16" customWidth="1"/>
    <col min="9474" max="9476" width="7.7109375" style="16" customWidth="1"/>
    <col min="9477" max="9479" width="10.7109375" style="16" customWidth="1"/>
    <col min="9480" max="9727" width="9.140625" style="16"/>
    <col min="9728" max="9728" width="6.140625" style="16" customWidth="1"/>
    <col min="9729" max="9729" width="31" style="16" customWidth="1"/>
    <col min="9730" max="9732" width="7.7109375" style="16" customWidth="1"/>
    <col min="9733" max="9735" width="10.7109375" style="16" customWidth="1"/>
    <col min="9736" max="9983" width="9.140625" style="16"/>
    <col min="9984" max="9984" width="6.140625" style="16" customWidth="1"/>
    <col min="9985" max="9985" width="31" style="16" customWidth="1"/>
    <col min="9986" max="9988" width="7.7109375" style="16" customWidth="1"/>
    <col min="9989" max="9991" width="10.7109375" style="16" customWidth="1"/>
    <col min="9992" max="10239" width="9.140625" style="16"/>
    <col min="10240" max="10240" width="6.140625" style="16" customWidth="1"/>
    <col min="10241" max="10241" width="31" style="16" customWidth="1"/>
    <col min="10242" max="10244" width="7.7109375" style="16" customWidth="1"/>
    <col min="10245" max="10247" width="10.7109375" style="16" customWidth="1"/>
    <col min="10248" max="10495" width="9.140625" style="16"/>
    <col min="10496" max="10496" width="6.140625" style="16" customWidth="1"/>
    <col min="10497" max="10497" width="31" style="16" customWidth="1"/>
    <col min="10498" max="10500" width="7.7109375" style="16" customWidth="1"/>
    <col min="10501" max="10503" width="10.7109375" style="16" customWidth="1"/>
    <col min="10504" max="10751" width="9.140625" style="16"/>
    <col min="10752" max="10752" width="6.140625" style="16" customWidth="1"/>
    <col min="10753" max="10753" width="31" style="16" customWidth="1"/>
    <col min="10754" max="10756" width="7.7109375" style="16" customWidth="1"/>
    <col min="10757" max="10759" width="10.7109375" style="16" customWidth="1"/>
    <col min="10760" max="11007" width="9.140625" style="16"/>
    <col min="11008" max="11008" width="6.140625" style="16" customWidth="1"/>
    <col min="11009" max="11009" width="31" style="16" customWidth="1"/>
    <col min="11010" max="11012" width="7.7109375" style="16" customWidth="1"/>
    <col min="11013" max="11015" width="10.7109375" style="16" customWidth="1"/>
    <col min="11016" max="11263" width="9.140625" style="16"/>
    <col min="11264" max="11264" width="6.140625" style="16" customWidth="1"/>
    <col min="11265" max="11265" width="31" style="16" customWidth="1"/>
    <col min="11266" max="11268" width="7.7109375" style="16" customWidth="1"/>
    <col min="11269" max="11271" width="10.7109375" style="16" customWidth="1"/>
    <col min="11272" max="11519" width="9.140625" style="16"/>
    <col min="11520" max="11520" width="6.140625" style="16" customWidth="1"/>
    <col min="11521" max="11521" width="31" style="16" customWidth="1"/>
    <col min="11522" max="11524" width="7.7109375" style="16" customWidth="1"/>
    <col min="11525" max="11527" width="10.7109375" style="16" customWidth="1"/>
    <col min="11528" max="11775" width="9.140625" style="16"/>
    <col min="11776" max="11776" width="6.140625" style="16" customWidth="1"/>
    <col min="11777" max="11777" width="31" style="16" customWidth="1"/>
    <col min="11778" max="11780" width="7.7109375" style="16" customWidth="1"/>
    <col min="11781" max="11783" width="10.7109375" style="16" customWidth="1"/>
    <col min="11784" max="12031" width="9.140625" style="16"/>
    <col min="12032" max="12032" width="6.140625" style="16" customWidth="1"/>
    <col min="12033" max="12033" width="31" style="16" customWidth="1"/>
    <col min="12034" max="12036" width="7.7109375" style="16" customWidth="1"/>
    <col min="12037" max="12039" width="10.7109375" style="16" customWidth="1"/>
    <col min="12040" max="12287" width="9.140625" style="16"/>
    <col min="12288" max="12288" width="6.140625" style="16" customWidth="1"/>
    <col min="12289" max="12289" width="31" style="16" customWidth="1"/>
    <col min="12290" max="12292" width="7.7109375" style="16" customWidth="1"/>
    <col min="12293" max="12295" width="10.7109375" style="16" customWidth="1"/>
    <col min="12296" max="12543" width="9.140625" style="16"/>
    <col min="12544" max="12544" width="6.140625" style="16" customWidth="1"/>
    <col min="12545" max="12545" width="31" style="16" customWidth="1"/>
    <col min="12546" max="12548" width="7.7109375" style="16" customWidth="1"/>
    <col min="12549" max="12551" width="10.7109375" style="16" customWidth="1"/>
    <col min="12552" max="12799" width="9.140625" style="16"/>
    <col min="12800" max="12800" width="6.140625" style="16" customWidth="1"/>
    <col min="12801" max="12801" width="31" style="16" customWidth="1"/>
    <col min="12802" max="12804" width="7.7109375" style="16" customWidth="1"/>
    <col min="12805" max="12807" width="10.7109375" style="16" customWidth="1"/>
    <col min="12808" max="13055" width="9.140625" style="16"/>
    <col min="13056" max="13056" width="6.140625" style="16" customWidth="1"/>
    <col min="13057" max="13057" width="31" style="16" customWidth="1"/>
    <col min="13058" max="13060" width="7.7109375" style="16" customWidth="1"/>
    <col min="13061" max="13063" width="10.7109375" style="16" customWidth="1"/>
    <col min="13064" max="13311" width="9.140625" style="16"/>
    <col min="13312" max="13312" width="6.140625" style="16" customWidth="1"/>
    <col min="13313" max="13313" width="31" style="16" customWidth="1"/>
    <col min="13314" max="13316" width="7.7109375" style="16" customWidth="1"/>
    <col min="13317" max="13319" width="10.7109375" style="16" customWidth="1"/>
    <col min="13320" max="13567" width="9.140625" style="16"/>
    <col min="13568" max="13568" width="6.140625" style="16" customWidth="1"/>
    <col min="13569" max="13569" width="31" style="16" customWidth="1"/>
    <col min="13570" max="13572" width="7.7109375" style="16" customWidth="1"/>
    <col min="13573" max="13575" width="10.7109375" style="16" customWidth="1"/>
    <col min="13576" max="13823" width="9.140625" style="16"/>
    <col min="13824" max="13824" width="6.140625" style="16" customWidth="1"/>
    <col min="13825" max="13825" width="31" style="16" customWidth="1"/>
    <col min="13826" max="13828" width="7.7109375" style="16" customWidth="1"/>
    <col min="13829" max="13831" width="10.7109375" style="16" customWidth="1"/>
    <col min="13832" max="14079" width="9.140625" style="16"/>
    <col min="14080" max="14080" width="6.140625" style="16" customWidth="1"/>
    <col min="14081" max="14081" width="31" style="16" customWidth="1"/>
    <col min="14082" max="14084" width="7.7109375" style="16" customWidth="1"/>
    <col min="14085" max="14087" width="10.7109375" style="16" customWidth="1"/>
    <col min="14088" max="14335" width="9.140625" style="16"/>
    <col min="14336" max="14336" width="6.140625" style="16" customWidth="1"/>
    <col min="14337" max="14337" width="31" style="16" customWidth="1"/>
    <col min="14338" max="14340" width="7.7109375" style="16" customWidth="1"/>
    <col min="14341" max="14343" width="10.7109375" style="16" customWidth="1"/>
    <col min="14344" max="14591" width="9.140625" style="16"/>
    <col min="14592" max="14592" width="6.140625" style="16" customWidth="1"/>
    <col min="14593" max="14593" width="31" style="16" customWidth="1"/>
    <col min="14594" max="14596" width="7.7109375" style="16" customWidth="1"/>
    <col min="14597" max="14599" width="10.7109375" style="16" customWidth="1"/>
    <col min="14600" max="14847" width="9.140625" style="16"/>
    <col min="14848" max="14848" width="6.140625" style="16" customWidth="1"/>
    <col min="14849" max="14849" width="31" style="16" customWidth="1"/>
    <col min="14850" max="14852" width="7.7109375" style="16" customWidth="1"/>
    <col min="14853" max="14855" width="10.7109375" style="16" customWidth="1"/>
    <col min="14856" max="15103" width="9.140625" style="16"/>
    <col min="15104" max="15104" width="6.140625" style="16" customWidth="1"/>
    <col min="15105" max="15105" width="31" style="16" customWidth="1"/>
    <col min="15106" max="15108" width="7.7109375" style="16" customWidth="1"/>
    <col min="15109" max="15111" width="10.7109375" style="16" customWidth="1"/>
    <col min="15112" max="15359" width="9.140625" style="16"/>
    <col min="15360" max="15360" width="6.140625" style="16" customWidth="1"/>
    <col min="15361" max="15361" width="31" style="16" customWidth="1"/>
    <col min="15362" max="15364" width="7.7109375" style="16" customWidth="1"/>
    <col min="15365" max="15367" width="10.7109375" style="16" customWidth="1"/>
    <col min="15368" max="15615" width="9.140625" style="16"/>
    <col min="15616" max="15616" width="6.140625" style="16" customWidth="1"/>
    <col min="15617" max="15617" width="31" style="16" customWidth="1"/>
    <col min="15618" max="15620" width="7.7109375" style="16" customWidth="1"/>
    <col min="15621" max="15623" width="10.7109375" style="16" customWidth="1"/>
    <col min="15624" max="15871" width="9.140625" style="16"/>
    <col min="15872" max="15872" width="6.140625" style="16" customWidth="1"/>
    <col min="15873" max="15873" width="31" style="16" customWidth="1"/>
    <col min="15874" max="15876" width="7.7109375" style="16" customWidth="1"/>
    <col min="15877" max="15879" width="10.7109375" style="16" customWidth="1"/>
    <col min="15880" max="16127" width="9.140625" style="16"/>
    <col min="16128" max="16128" width="6.140625" style="16" customWidth="1"/>
    <col min="16129" max="16129" width="31" style="16" customWidth="1"/>
    <col min="16130" max="16132" width="7.7109375" style="16" customWidth="1"/>
    <col min="16133" max="16135" width="10.7109375" style="16" customWidth="1"/>
    <col min="16136" max="16384" width="9.140625" style="16"/>
  </cols>
  <sheetData>
    <row r="1" spans="1:7" ht="54" customHeight="1">
      <c r="A1" s="238" t="s">
        <v>180</v>
      </c>
      <c r="B1" s="238"/>
      <c r="C1" s="238"/>
      <c r="D1" s="238"/>
      <c r="E1" s="238"/>
      <c r="F1" s="238"/>
      <c r="G1" s="238"/>
    </row>
    <row r="2" spans="1:7" ht="60.75" customHeight="1">
      <c r="A2" s="233" t="s">
        <v>163</v>
      </c>
      <c r="B2" s="233"/>
      <c r="C2" s="233"/>
      <c r="D2" s="233"/>
      <c r="E2" s="233"/>
      <c r="F2" s="233"/>
      <c r="G2" s="233"/>
    </row>
    <row r="3" spans="1:7" ht="79.5" customHeight="1">
      <c r="A3" s="228" t="s">
        <v>0</v>
      </c>
      <c r="B3" s="223" t="s">
        <v>1</v>
      </c>
      <c r="C3" s="225" t="s">
        <v>2</v>
      </c>
      <c r="D3" s="225" t="s">
        <v>3</v>
      </c>
      <c r="E3" s="225" t="s">
        <v>4</v>
      </c>
      <c r="F3" s="226" t="s">
        <v>5</v>
      </c>
      <c r="G3" s="225" t="s">
        <v>6</v>
      </c>
    </row>
    <row r="4" spans="1:7" s="18" customFormat="1" ht="49.5" customHeight="1">
      <c r="A4" s="222">
        <v>1</v>
      </c>
      <c r="B4" s="222">
        <v>2</v>
      </c>
      <c r="C4" s="230">
        <v>3</v>
      </c>
      <c r="D4" s="230">
        <v>4</v>
      </c>
      <c r="E4" s="230">
        <v>5</v>
      </c>
      <c r="F4" s="230">
        <v>6</v>
      </c>
      <c r="G4" s="230">
        <v>7</v>
      </c>
    </row>
    <row r="5" spans="1:7" ht="33" customHeight="1">
      <c r="A5" s="224">
        <v>1</v>
      </c>
      <c r="B5" s="231" t="s">
        <v>7</v>
      </c>
      <c r="C5" s="222">
        <v>1</v>
      </c>
      <c r="D5" s="222">
        <v>1</v>
      </c>
      <c r="E5" s="224">
        <v>140000</v>
      </c>
      <c r="F5" s="224">
        <f>C5*E5</f>
        <v>140000</v>
      </c>
      <c r="G5" s="224">
        <f t="shared" ref="G5:G16" si="0">F5*13</f>
        <v>1820000</v>
      </c>
    </row>
    <row r="6" spans="1:7" ht="33" customHeight="1">
      <c r="A6" s="224">
        <v>2</v>
      </c>
      <c r="B6" s="231" t="s">
        <v>8</v>
      </c>
      <c r="C6" s="222">
        <v>0.25</v>
      </c>
      <c r="D6" s="222">
        <v>1</v>
      </c>
      <c r="E6" s="224">
        <v>120000</v>
      </c>
      <c r="F6" s="224">
        <f t="shared" ref="F6:F16" si="1">C6*E6</f>
        <v>30000</v>
      </c>
      <c r="G6" s="224">
        <f t="shared" si="0"/>
        <v>390000</v>
      </c>
    </row>
    <row r="7" spans="1:7" ht="33" customHeight="1">
      <c r="A7" s="224">
        <v>3</v>
      </c>
      <c r="B7" s="231" t="s">
        <v>9</v>
      </c>
      <c r="C7" s="222">
        <v>0.5</v>
      </c>
      <c r="D7" s="222">
        <v>1</v>
      </c>
      <c r="E7" s="224">
        <v>110000</v>
      </c>
      <c r="F7" s="224">
        <f t="shared" si="1"/>
        <v>55000</v>
      </c>
      <c r="G7" s="224">
        <f t="shared" si="0"/>
        <v>715000</v>
      </c>
    </row>
    <row r="8" spans="1:7" ht="33" customHeight="1">
      <c r="A8" s="224">
        <v>4</v>
      </c>
      <c r="B8" s="231" t="s">
        <v>10</v>
      </c>
      <c r="C8" s="222">
        <v>0.5</v>
      </c>
      <c r="D8" s="222">
        <v>1</v>
      </c>
      <c r="E8" s="224">
        <v>110000</v>
      </c>
      <c r="F8" s="224">
        <f t="shared" si="1"/>
        <v>55000</v>
      </c>
      <c r="G8" s="224">
        <f t="shared" si="0"/>
        <v>715000</v>
      </c>
    </row>
    <row r="9" spans="1:7" ht="33" customHeight="1">
      <c r="A9" s="224">
        <v>5</v>
      </c>
      <c r="B9" s="231" t="s">
        <v>12</v>
      </c>
      <c r="C9" s="222">
        <v>2.2400000000000002</v>
      </c>
      <c r="D9" s="222">
        <v>1</v>
      </c>
      <c r="E9" s="224">
        <v>120000</v>
      </c>
      <c r="F9" s="224">
        <f t="shared" si="1"/>
        <v>268800</v>
      </c>
      <c r="G9" s="224">
        <f t="shared" si="0"/>
        <v>3494400</v>
      </c>
    </row>
    <row r="10" spans="1:7" ht="33" customHeight="1">
      <c r="A10" s="224">
        <v>6</v>
      </c>
      <c r="B10" s="231" t="s">
        <v>13</v>
      </c>
      <c r="C10" s="222">
        <v>2</v>
      </c>
      <c r="D10" s="222">
        <v>1</v>
      </c>
      <c r="E10" s="224">
        <v>110000</v>
      </c>
      <c r="F10" s="224">
        <f t="shared" si="1"/>
        <v>220000</v>
      </c>
      <c r="G10" s="224">
        <f t="shared" si="0"/>
        <v>2860000</v>
      </c>
    </row>
    <row r="11" spans="1:7" ht="33" customHeight="1">
      <c r="A11" s="224">
        <v>7</v>
      </c>
      <c r="B11" s="231" t="s">
        <v>14</v>
      </c>
      <c r="C11" s="222">
        <v>1</v>
      </c>
      <c r="D11" s="222">
        <v>1</v>
      </c>
      <c r="E11" s="224">
        <v>105000</v>
      </c>
      <c r="F11" s="224">
        <f t="shared" si="1"/>
        <v>105000</v>
      </c>
      <c r="G11" s="224">
        <f t="shared" si="0"/>
        <v>1365000</v>
      </c>
    </row>
    <row r="12" spans="1:7" ht="33" customHeight="1">
      <c r="A12" s="224">
        <v>8</v>
      </c>
      <c r="B12" s="231" t="s">
        <v>16</v>
      </c>
      <c r="C12" s="222">
        <v>0.5</v>
      </c>
      <c r="D12" s="222">
        <v>1</v>
      </c>
      <c r="E12" s="224">
        <v>105000</v>
      </c>
      <c r="F12" s="224">
        <f t="shared" si="1"/>
        <v>52500</v>
      </c>
      <c r="G12" s="224">
        <f t="shared" si="0"/>
        <v>682500</v>
      </c>
    </row>
    <row r="13" spans="1:7" ht="33" customHeight="1">
      <c r="A13" s="224">
        <v>9</v>
      </c>
      <c r="B13" s="231" t="s">
        <v>17</v>
      </c>
      <c r="C13" s="222">
        <v>0.5</v>
      </c>
      <c r="D13" s="222">
        <v>1</v>
      </c>
      <c r="E13" s="224">
        <v>120000</v>
      </c>
      <c r="F13" s="224">
        <f t="shared" si="1"/>
        <v>60000</v>
      </c>
      <c r="G13" s="224">
        <f t="shared" si="0"/>
        <v>780000</v>
      </c>
    </row>
    <row r="14" spans="1:7" ht="33" customHeight="1">
      <c r="A14" s="224">
        <v>10</v>
      </c>
      <c r="B14" s="223" t="s">
        <v>18</v>
      </c>
      <c r="C14" s="222">
        <v>0.25</v>
      </c>
      <c r="D14" s="222">
        <v>1</v>
      </c>
      <c r="E14" s="224">
        <v>120000</v>
      </c>
      <c r="F14" s="224">
        <f t="shared" si="1"/>
        <v>30000</v>
      </c>
      <c r="G14" s="224">
        <f t="shared" si="0"/>
        <v>390000</v>
      </c>
    </row>
    <row r="15" spans="1:7" ht="33" customHeight="1">
      <c r="A15" s="224">
        <v>11</v>
      </c>
      <c r="B15" s="231" t="s">
        <v>24</v>
      </c>
      <c r="C15" s="222">
        <v>1</v>
      </c>
      <c r="D15" s="222">
        <v>1</v>
      </c>
      <c r="E15" s="224">
        <v>105000</v>
      </c>
      <c r="F15" s="224">
        <f t="shared" si="1"/>
        <v>105000</v>
      </c>
      <c r="G15" s="224">
        <f t="shared" si="0"/>
        <v>1365000</v>
      </c>
    </row>
    <row r="16" spans="1:7" ht="33" customHeight="1">
      <c r="A16" s="224">
        <v>12</v>
      </c>
      <c r="B16" s="231" t="s">
        <v>19</v>
      </c>
      <c r="C16" s="224">
        <v>0.5</v>
      </c>
      <c r="D16" s="222">
        <v>1</v>
      </c>
      <c r="E16" s="224">
        <v>105000</v>
      </c>
      <c r="F16" s="224">
        <f t="shared" si="1"/>
        <v>52500</v>
      </c>
      <c r="G16" s="224">
        <f t="shared" si="0"/>
        <v>682500</v>
      </c>
    </row>
    <row r="17" spans="1:7" ht="33" customHeight="1">
      <c r="A17" s="227"/>
      <c r="B17" s="223" t="s">
        <v>20</v>
      </c>
      <c r="C17" s="221">
        <f>SUM(C5:C16)</f>
        <v>10.24</v>
      </c>
      <c r="D17" s="221"/>
      <c r="E17" s="227"/>
      <c r="F17" s="227">
        <f>SUM(F5:F16)</f>
        <v>1173800</v>
      </c>
      <c r="G17" s="229">
        <f>SUM(G5:G16)</f>
        <v>15259400</v>
      </c>
    </row>
    <row r="18" spans="1:7" ht="49.5" customHeight="1">
      <c r="C18" s="19"/>
      <c r="D18" s="19"/>
      <c r="E18" s="14"/>
      <c r="F18" s="14"/>
    </row>
    <row r="20" spans="1:7" ht="49.5" customHeight="1">
      <c r="A20" s="241" t="s">
        <v>23</v>
      </c>
      <c r="B20" s="241"/>
      <c r="C20" s="241"/>
      <c r="D20" s="241"/>
      <c r="E20" s="241"/>
      <c r="F20" s="241"/>
      <c r="G20" s="241"/>
    </row>
  </sheetData>
  <mergeCells count="3">
    <mergeCell ref="A20:G20"/>
    <mergeCell ref="A2:G2"/>
    <mergeCell ref="A1:G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"/>
  <sheetViews>
    <sheetView topLeftCell="A16" workbookViewId="0">
      <selection activeCell="C1" sqref="C1:C1048576"/>
    </sheetView>
  </sheetViews>
  <sheetFormatPr defaultRowHeight="15"/>
  <cols>
    <col min="1" max="1" width="9.28515625" bestFit="1" customWidth="1"/>
    <col min="2" max="2" width="13.85546875" customWidth="1"/>
    <col min="3" max="5" width="9.28515625" bestFit="1" customWidth="1"/>
    <col min="6" max="6" width="10.28515625" bestFit="1" customWidth="1"/>
    <col min="7" max="7" width="11.5703125" bestFit="1" customWidth="1"/>
  </cols>
  <sheetData>
    <row r="1" spans="1:7" ht="15.75">
      <c r="A1" s="4"/>
      <c r="B1" s="5"/>
      <c r="C1" s="6"/>
      <c r="D1" s="6"/>
      <c r="E1" s="6"/>
      <c r="F1" s="242"/>
      <c r="G1" s="242"/>
    </row>
    <row r="2" spans="1:7" ht="58.5" customHeight="1">
      <c r="A2" s="234" t="s">
        <v>181</v>
      </c>
      <c r="B2" s="235"/>
      <c r="C2" s="235"/>
      <c r="D2" s="235"/>
      <c r="E2" s="235"/>
      <c r="F2" s="235"/>
      <c r="G2" s="236"/>
    </row>
    <row r="3" spans="1:7" ht="63" customHeight="1">
      <c r="A3" s="233" t="s">
        <v>182</v>
      </c>
      <c r="B3" s="233"/>
      <c r="C3" s="233"/>
      <c r="D3" s="233"/>
      <c r="E3" s="233"/>
      <c r="F3" s="233"/>
      <c r="G3" s="233"/>
    </row>
    <row r="4" spans="1:7" ht="112.5">
      <c r="A4" s="222" t="s">
        <v>0</v>
      </c>
      <c r="B4" s="223" t="s">
        <v>1</v>
      </c>
      <c r="C4" s="225" t="s">
        <v>2</v>
      </c>
      <c r="D4" s="225" t="s">
        <v>3</v>
      </c>
      <c r="E4" s="225" t="s">
        <v>4</v>
      </c>
      <c r="F4" s="226" t="s">
        <v>5</v>
      </c>
      <c r="G4" s="225" t="s">
        <v>6</v>
      </c>
    </row>
    <row r="5" spans="1:7">
      <c r="A5" s="222">
        <v>1</v>
      </c>
      <c r="B5" s="222">
        <v>2</v>
      </c>
      <c r="C5" s="222">
        <v>4</v>
      </c>
      <c r="D5" s="222">
        <v>5</v>
      </c>
      <c r="E5" s="222">
        <v>6</v>
      </c>
      <c r="F5" s="222">
        <v>7</v>
      </c>
      <c r="G5" s="222">
        <v>8</v>
      </c>
    </row>
    <row r="6" spans="1:7" s="6" customFormat="1" ht="36.75" customHeight="1">
      <c r="A6" s="224">
        <v>1</v>
      </c>
      <c r="B6" s="231" t="s">
        <v>7</v>
      </c>
      <c r="C6" s="222">
        <v>1</v>
      </c>
      <c r="D6" s="222">
        <v>1</v>
      </c>
      <c r="E6" s="224">
        <v>140000</v>
      </c>
      <c r="F6" s="224">
        <f>C6*E6</f>
        <v>140000</v>
      </c>
      <c r="G6" s="224">
        <f t="shared" ref="G6:G17" si="0">F6*13</f>
        <v>1820000</v>
      </c>
    </row>
    <row r="7" spans="1:7" s="6" customFormat="1" ht="58.5" customHeight="1">
      <c r="A7" s="224">
        <v>2</v>
      </c>
      <c r="B7" s="231" t="s">
        <v>8</v>
      </c>
      <c r="C7" s="222">
        <v>0.25</v>
      </c>
      <c r="D7" s="222">
        <v>1</v>
      </c>
      <c r="E7" s="224">
        <v>120000</v>
      </c>
      <c r="F7" s="224">
        <f t="shared" ref="F7:F17" si="1">C7*E7</f>
        <v>30000</v>
      </c>
      <c r="G7" s="224">
        <f t="shared" si="0"/>
        <v>390000</v>
      </c>
    </row>
    <row r="8" spans="1:7" s="6" customFormat="1" ht="33" customHeight="1">
      <c r="A8" s="224">
        <v>3</v>
      </c>
      <c r="B8" s="231" t="s">
        <v>9</v>
      </c>
      <c r="C8" s="222">
        <v>0.5</v>
      </c>
      <c r="D8" s="222">
        <v>1</v>
      </c>
      <c r="E8" s="224">
        <v>110000</v>
      </c>
      <c r="F8" s="224">
        <f t="shared" si="1"/>
        <v>55000</v>
      </c>
      <c r="G8" s="224">
        <f t="shared" si="0"/>
        <v>715000</v>
      </c>
    </row>
    <row r="9" spans="1:7" s="6" customFormat="1" ht="33" customHeight="1">
      <c r="A9" s="224">
        <v>4</v>
      </c>
      <c r="B9" s="231" t="s">
        <v>10</v>
      </c>
      <c r="C9" s="222">
        <v>0.5</v>
      </c>
      <c r="D9" s="222">
        <v>1</v>
      </c>
      <c r="E9" s="224">
        <v>110000</v>
      </c>
      <c r="F9" s="224">
        <f t="shared" si="1"/>
        <v>55000</v>
      </c>
      <c r="G9" s="224">
        <f t="shared" si="0"/>
        <v>715000</v>
      </c>
    </row>
    <row r="10" spans="1:7" s="6" customFormat="1" ht="33" customHeight="1">
      <c r="A10" s="224">
        <v>5</v>
      </c>
      <c r="B10" s="231" t="s">
        <v>12</v>
      </c>
      <c r="C10" s="222">
        <v>2.2400000000000002</v>
      </c>
      <c r="D10" s="222">
        <v>1</v>
      </c>
      <c r="E10" s="224">
        <v>120000</v>
      </c>
      <c r="F10" s="224">
        <f t="shared" si="1"/>
        <v>268800</v>
      </c>
      <c r="G10" s="224">
        <f t="shared" si="0"/>
        <v>3494400</v>
      </c>
    </row>
    <row r="11" spans="1:7" s="6" customFormat="1" ht="33" customHeight="1">
      <c r="A11" s="224">
        <v>6</v>
      </c>
      <c r="B11" s="231" t="s">
        <v>13</v>
      </c>
      <c r="C11" s="222">
        <v>2</v>
      </c>
      <c r="D11" s="222">
        <v>1</v>
      </c>
      <c r="E11" s="224">
        <v>110000</v>
      </c>
      <c r="F11" s="224">
        <f t="shared" si="1"/>
        <v>220000</v>
      </c>
      <c r="G11" s="224">
        <f t="shared" si="0"/>
        <v>2860000</v>
      </c>
    </row>
    <row r="12" spans="1:7" s="6" customFormat="1" ht="33" customHeight="1">
      <c r="A12" s="224">
        <v>7</v>
      </c>
      <c r="B12" s="231" t="s">
        <v>14</v>
      </c>
      <c r="C12" s="222">
        <v>1</v>
      </c>
      <c r="D12" s="222">
        <v>1</v>
      </c>
      <c r="E12" s="224">
        <v>105000</v>
      </c>
      <c r="F12" s="224">
        <f t="shared" si="1"/>
        <v>105000</v>
      </c>
      <c r="G12" s="224">
        <f t="shared" si="0"/>
        <v>1365000</v>
      </c>
    </row>
    <row r="13" spans="1:7" s="6" customFormat="1" ht="33" customHeight="1">
      <c r="A13" s="224">
        <v>8</v>
      </c>
      <c r="B13" s="231" t="s">
        <v>16</v>
      </c>
      <c r="C13" s="222">
        <v>0.5</v>
      </c>
      <c r="D13" s="222">
        <v>1</v>
      </c>
      <c r="E13" s="224">
        <v>105000</v>
      </c>
      <c r="F13" s="224">
        <f t="shared" si="1"/>
        <v>52500</v>
      </c>
      <c r="G13" s="224">
        <f t="shared" si="0"/>
        <v>682500</v>
      </c>
    </row>
    <row r="14" spans="1:7" s="6" customFormat="1" ht="33" customHeight="1">
      <c r="A14" s="224">
        <v>9</v>
      </c>
      <c r="B14" s="231" t="s">
        <v>17</v>
      </c>
      <c r="C14" s="222">
        <v>0.5</v>
      </c>
      <c r="D14" s="222">
        <v>1</v>
      </c>
      <c r="E14" s="224">
        <v>120000</v>
      </c>
      <c r="F14" s="224">
        <f t="shared" si="1"/>
        <v>60000</v>
      </c>
      <c r="G14" s="224">
        <f t="shared" si="0"/>
        <v>780000</v>
      </c>
    </row>
    <row r="15" spans="1:7" s="6" customFormat="1" ht="33" customHeight="1">
      <c r="A15" s="224">
        <v>10</v>
      </c>
      <c r="B15" s="223" t="s">
        <v>18</v>
      </c>
      <c r="C15" s="222">
        <v>0.25</v>
      </c>
      <c r="D15" s="222">
        <v>1</v>
      </c>
      <c r="E15" s="224">
        <v>120000</v>
      </c>
      <c r="F15" s="224">
        <f t="shared" si="1"/>
        <v>30000</v>
      </c>
      <c r="G15" s="224">
        <f t="shared" si="0"/>
        <v>390000</v>
      </c>
    </row>
    <row r="16" spans="1:7" s="6" customFormat="1" ht="33" customHeight="1">
      <c r="A16" s="224">
        <v>11</v>
      </c>
      <c r="B16" s="231" t="s">
        <v>24</v>
      </c>
      <c r="C16" s="222">
        <v>1</v>
      </c>
      <c r="D16" s="222">
        <v>1</v>
      </c>
      <c r="E16" s="224">
        <v>105000</v>
      </c>
      <c r="F16" s="224">
        <f t="shared" si="1"/>
        <v>105000</v>
      </c>
      <c r="G16" s="224">
        <f t="shared" si="0"/>
        <v>1365000</v>
      </c>
    </row>
    <row r="17" spans="1:7" s="6" customFormat="1" ht="33" customHeight="1">
      <c r="A17" s="224">
        <v>12</v>
      </c>
      <c r="B17" s="231" t="s">
        <v>19</v>
      </c>
      <c r="C17" s="224">
        <v>0.5</v>
      </c>
      <c r="D17" s="222">
        <v>1</v>
      </c>
      <c r="E17" s="224">
        <v>105000</v>
      </c>
      <c r="F17" s="224">
        <f t="shared" si="1"/>
        <v>52500</v>
      </c>
      <c r="G17" s="224">
        <f t="shared" si="0"/>
        <v>682500</v>
      </c>
    </row>
    <row r="18" spans="1:7" s="6" customFormat="1" ht="33" customHeight="1">
      <c r="A18" s="227"/>
      <c r="B18" s="223" t="s">
        <v>20</v>
      </c>
      <c r="C18" s="221">
        <f>SUM(C6:C17)</f>
        <v>10.24</v>
      </c>
      <c r="D18" s="221"/>
      <c r="E18" s="227"/>
      <c r="F18" s="227">
        <f>SUM(F6:F17)</f>
        <v>1173800</v>
      </c>
      <c r="G18" s="229">
        <f>SUM(G6:G17)</f>
        <v>15259400</v>
      </c>
    </row>
    <row r="19" spans="1:7" ht="33" customHeight="1"/>
    <row r="20" spans="1:7" ht="33" customHeight="1"/>
  </sheetData>
  <mergeCells count="3">
    <mergeCell ref="F1:G1"/>
    <mergeCell ref="A3:G3"/>
    <mergeCell ref="A2:G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8"/>
  <sheetViews>
    <sheetView workbookViewId="0">
      <selection activeCell="A2" sqref="A2:G2"/>
    </sheetView>
  </sheetViews>
  <sheetFormatPr defaultRowHeight="15"/>
  <cols>
    <col min="1" max="1" width="9.28515625" bestFit="1" customWidth="1"/>
    <col min="2" max="2" width="16.28515625" customWidth="1"/>
    <col min="3" max="5" width="9.28515625" bestFit="1" customWidth="1"/>
    <col min="6" max="6" width="10.28515625" bestFit="1" customWidth="1"/>
    <col min="7" max="7" width="11.5703125" bestFit="1" customWidth="1"/>
  </cols>
  <sheetData>
    <row r="1" spans="1:7" ht="17.25">
      <c r="A1" s="14"/>
      <c r="B1" s="15"/>
      <c r="C1" s="16"/>
      <c r="D1" s="16"/>
      <c r="E1" s="16"/>
      <c r="F1" s="237"/>
      <c r="G1" s="237"/>
    </row>
    <row r="2" spans="1:7" ht="48.75" customHeight="1">
      <c r="A2" s="234" t="s">
        <v>183</v>
      </c>
      <c r="B2" s="235"/>
      <c r="C2" s="235"/>
      <c r="D2" s="235"/>
      <c r="E2" s="235"/>
      <c r="F2" s="235"/>
      <c r="G2" s="236"/>
    </row>
    <row r="3" spans="1:7" ht="64.5" customHeight="1">
      <c r="A3" s="233" t="s">
        <v>164</v>
      </c>
      <c r="B3" s="233"/>
      <c r="C3" s="233"/>
      <c r="D3" s="233"/>
      <c r="E3" s="233"/>
      <c r="F3" s="233"/>
      <c r="G3" s="233"/>
    </row>
    <row r="4" spans="1:7" ht="112.5">
      <c r="A4" s="228" t="s">
        <v>0</v>
      </c>
      <c r="B4" s="223" t="s">
        <v>1</v>
      </c>
      <c r="C4" s="225" t="s">
        <v>2</v>
      </c>
      <c r="D4" s="225" t="s">
        <v>3</v>
      </c>
      <c r="E4" s="225" t="s">
        <v>4</v>
      </c>
      <c r="F4" s="226" t="s">
        <v>5</v>
      </c>
      <c r="G4" s="225" t="s">
        <v>6</v>
      </c>
    </row>
    <row r="5" spans="1:7">
      <c r="A5" s="222">
        <v>1</v>
      </c>
      <c r="B5" s="222">
        <v>2</v>
      </c>
      <c r="C5" s="230">
        <v>3</v>
      </c>
      <c r="D5" s="230">
        <v>4</v>
      </c>
      <c r="E5" s="230">
        <v>5</v>
      </c>
      <c r="F5" s="230">
        <v>6</v>
      </c>
      <c r="G5" s="230">
        <v>7</v>
      </c>
    </row>
    <row r="6" spans="1:7" s="6" customFormat="1" ht="28.5" customHeight="1">
      <c r="A6" s="224">
        <v>1</v>
      </c>
      <c r="B6" s="231" t="s">
        <v>7</v>
      </c>
      <c r="C6" s="222">
        <v>1</v>
      </c>
      <c r="D6" s="222">
        <v>1</v>
      </c>
      <c r="E6" s="224">
        <v>140000</v>
      </c>
      <c r="F6" s="224">
        <f>C6*E6</f>
        <v>140000</v>
      </c>
      <c r="G6" s="224">
        <f>F6*13</f>
        <v>1820000</v>
      </c>
    </row>
    <row r="7" spans="1:7" s="6" customFormat="1" ht="57.75" customHeight="1">
      <c r="A7" s="224">
        <v>2</v>
      </c>
      <c r="B7" s="231" t="s">
        <v>8</v>
      </c>
      <c r="C7" s="222">
        <v>0.25</v>
      </c>
      <c r="D7" s="222">
        <v>1</v>
      </c>
      <c r="E7" s="224">
        <v>120000</v>
      </c>
      <c r="F7" s="224">
        <f t="shared" ref="F7:F17" si="0">C7*E7</f>
        <v>30000</v>
      </c>
      <c r="G7" s="224">
        <f>F7*13</f>
        <v>390000</v>
      </c>
    </row>
    <row r="8" spans="1:7" s="6" customFormat="1" ht="33" customHeight="1">
      <c r="A8" s="224">
        <v>3</v>
      </c>
      <c r="B8" s="231" t="s">
        <v>9</v>
      </c>
      <c r="C8" s="222">
        <v>0.5</v>
      </c>
      <c r="D8" s="222">
        <v>1</v>
      </c>
      <c r="E8" s="224">
        <v>110000</v>
      </c>
      <c r="F8" s="224">
        <f t="shared" si="0"/>
        <v>55000</v>
      </c>
      <c r="G8" s="224">
        <f>F8*13</f>
        <v>715000</v>
      </c>
    </row>
    <row r="9" spans="1:7" s="6" customFormat="1" ht="33" customHeight="1">
      <c r="A9" s="224">
        <v>4</v>
      </c>
      <c r="B9" s="231" t="s">
        <v>10</v>
      </c>
      <c r="C9" s="222">
        <v>0.5</v>
      </c>
      <c r="D9" s="222">
        <v>1</v>
      </c>
      <c r="E9" s="224">
        <v>110000</v>
      </c>
      <c r="F9" s="224">
        <f t="shared" si="0"/>
        <v>55000</v>
      </c>
      <c r="G9" s="224">
        <f>F9*13</f>
        <v>715000</v>
      </c>
    </row>
    <row r="10" spans="1:7" s="6" customFormat="1" ht="33" customHeight="1">
      <c r="A10" s="224">
        <v>5</v>
      </c>
      <c r="B10" s="231" t="s">
        <v>12</v>
      </c>
      <c r="C10" s="222">
        <v>2.2400000000000002</v>
      </c>
      <c r="D10" s="222">
        <v>1</v>
      </c>
      <c r="E10" s="224">
        <v>120000</v>
      </c>
      <c r="F10" s="224">
        <f>C10*E10</f>
        <v>268800</v>
      </c>
      <c r="G10" s="224">
        <f t="shared" ref="G10:G15" si="1">F10*13</f>
        <v>3494400</v>
      </c>
    </row>
    <row r="11" spans="1:7" s="6" customFormat="1" ht="33" customHeight="1">
      <c r="A11" s="224">
        <v>6</v>
      </c>
      <c r="B11" s="231" t="s">
        <v>13</v>
      </c>
      <c r="C11" s="222">
        <v>2</v>
      </c>
      <c r="D11" s="222">
        <v>1</v>
      </c>
      <c r="E11" s="224">
        <v>110000</v>
      </c>
      <c r="F11" s="224">
        <f t="shared" si="0"/>
        <v>220000</v>
      </c>
      <c r="G11" s="224">
        <f t="shared" si="1"/>
        <v>2860000</v>
      </c>
    </row>
    <row r="12" spans="1:7" s="6" customFormat="1" ht="33" customHeight="1">
      <c r="A12" s="224">
        <v>7</v>
      </c>
      <c r="B12" s="231" t="s">
        <v>14</v>
      </c>
      <c r="C12" s="222">
        <v>1</v>
      </c>
      <c r="D12" s="222">
        <v>1</v>
      </c>
      <c r="E12" s="224">
        <v>105000</v>
      </c>
      <c r="F12" s="224">
        <f t="shared" si="0"/>
        <v>105000</v>
      </c>
      <c r="G12" s="224">
        <f t="shared" si="1"/>
        <v>1365000</v>
      </c>
    </row>
    <row r="13" spans="1:7" s="6" customFormat="1" ht="33" customHeight="1">
      <c r="A13" s="224">
        <v>8</v>
      </c>
      <c r="B13" s="231" t="s">
        <v>16</v>
      </c>
      <c r="C13" s="222">
        <v>0.5</v>
      </c>
      <c r="D13" s="222">
        <v>1</v>
      </c>
      <c r="E13" s="224">
        <v>105000</v>
      </c>
      <c r="F13" s="224">
        <f t="shared" si="0"/>
        <v>52500</v>
      </c>
      <c r="G13" s="224">
        <f t="shared" si="1"/>
        <v>682500</v>
      </c>
    </row>
    <row r="14" spans="1:7" s="6" customFormat="1" ht="33" customHeight="1">
      <c r="A14" s="224">
        <v>9</v>
      </c>
      <c r="B14" s="231" t="s">
        <v>17</v>
      </c>
      <c r="C14" s="222">
        <v>0.5</v>
      </c>
      <c r="D14" s="222">
        <v>1</v>
      </c>
      <c r="E14" s="224">
        <v>120000</v>
      </c>
      <c r="F14" s="224">
        <f t="shared" si="0"/>
        <v>60000</v>
      </c>
      <c r="G14" s="224">
        <f t="shared" si="1"/>
        <v>780000</v>
      </c>
    </row>
    <row r="15" spans="1:7" s="6" customFormat="1" ht="33" customHeight="1">
      <c r="A15" s="224">
        <v>10</v>
      </c>
      <c r="B15" s="223" t="s">
        <v>18</v>
      </c>
      <c r="C15" s="222">
        <v>0.25</v>
      </c>
      <c r="D15" s="222">
        <v>1</v>
      </c>
      <c r="E15" s="224">
        <v>120000</v>
      </c>
      <c r="F15" s="224">
        <f t="shared" si="0"/>
        <v>30000</v>
      </c>
      <c r="G15" s="224">
        <f t="shared" si="1"/>
        <v>390000</v>
      </c>
    </row>
    <row r="16" spans="1:7" s="6" customFormat="1" ht="33" customHeight="1">
      <c r="A16" s="224">
        <v>11</v>
      </c>
      <c r="B16" s="231" t="s">
        <v>24</v>
      </c>
      <c r="C16" s="222">
        <v>1</v>
      </c>
      <c r="D16" s="222">
        <v>1</v>
      </c>
      <c r="E16" s="224">
        <v>105000</v>
      </c>
      <c r="F16" s="224">
        <f t="shared" si="0"/>
        <v>105000</v>
      </c>
      <c r="G16" s="224">
        <f>F16*13</f>
        <v>1365000</v>
      </c>
    </row>
    <row r="17" spans="1:7" s="6" customFormat="1" ht="33" customHeight="1">
      <c r="A17" s="224">
        <v>12</v>
      </c>
      <c r="B17" s="231" t="s">
        <v>19</v>
      </c>
      <c r="C17" s="224">
        <v>0.5</v>
      </c>
      <c r="D17" s="222">
        <v>1</v>
      </c>
      <c r="E17" s="224">
        <v>105000</v>
      </c>
      <c r="F17" s="224">
        <f t="shared" si="0"/>
        <v>52500</v>
      </c>
      <c r="G17" s="224">
        <f>F17*13</f>
        <v>682500</v>
      </c>
    </row>
    <row r="18" spans="1:7" s="6" customFormat="1" ht="33" customHeight="1">
      <c r="A18" s="227"/>
      <c r="B18" s="223" t="s">
        <v>20</v>
      </c>
      <c r="C18" s="221">
        <f>SUM(C6:C17)</f>
        <v>10.24</v>
      </c>
      <c r="D18" s="221"/>
      <c r="E18" s="227"/>
      <c r="F18" s="227">
        <f>SUM(F6:F17)</f>
        <v>1173800</v>
      </c>
      <c r="G18" s="229">
        <f>SUM(G6:G17)</f>
        <v>15259400</v>
      </c>
    </row>
  </sheetData>
  <mergeCells count="3">
    <mergeCell ref="F1:G1"/>
    <mergeCell ref="A3:G3"/>
    <mergeCell ref="A2:G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9"/>
  <sheetViews>
    <sheetView workbookViewId="0">
      <selection activeCell="E1" sqref="E1:G1"/>
    </sheetView>
  </sheetViews>
  <sheetFormatPr defaultRowHeight="15"/>
  <cols>
    <col min="1" max="1" width="7.42578125" customWidth="1"/>
    <col min="2" max="2" width="17.140625" customWidth="1"/>
    <col min="3" max="5" width="9.28515625" bestFit="1" customWidth="1"/>
    <col min="6" max="6" width="10.28515625" bestFit="1" customWidth="1"/>
    <col min="7" max="7" width="11.5703125" bestFit="1" customWidth="1"/>
  </cols>
  <sheetData>
    <row r="1" spans="1:7" ht="92.25" customHeight="1">
      <c r="A1" s="14"/>
      <c r="B1" s="15"/>
      <c r="C1" s="16"/>
      <c r="D1" s="16"/>
      <c r="E1" s="289" t="s">
        <v>199</v>
      </c>
      <c r="F1" s="289"/>
      <c r="G1" s="289"/>
    </row>
    <row r="2" spans="1:7" ht="64.5" customHeight="1">
      <c r="A2" s="233" t="s">
        <v>165</v>
      </c>
      <c r="B2" s="233"/>
      <c r="C2" s="233"/>
      <c r="D2" s="233"/>
      <c r="E2" s="233"/>
      <c r="F2" s="233"/>
      <c r="G2" s="233"/>
    </row>
    <row r="3" spans="1:7" ht="112.5">
      <c r="A3" s="228" t="s">
        <v>0</v>
      </c>
      <c r="B3" s="223" t="s">
        <v>1</v>
      </c>
      <c r="C3" s="225" t="s">
        <v>2</v>
      </c>
      <c r="D3" s="225" t="s">
        <v>3</v>
      </c>
      <c r="E3" s="225" t="s">
        <v>4</v>
      </c>
      <c r="F3" s="226" t="s">
        <v>5</v>
      </c>
      <c r="G3" s="225" t="s">
        <v>6</v>
      </c>
    </row>
    <row r="4" spans="1:7">
      <c r="A4" s="222">
        <v>1</v>
      </c>
      <c r="B4" s="222">
        <v>2</v>
      </c>
      <c r="C4" s="230">
        <v>3</v>
      </c>
      <c r="D4" s="230">
        <v>4</v>
      </c>
      <c r="E4" s="230">
        <v>5</v>
      </c>
      <c r="F4" s="230">
        <v>6</v>
      </c>
      <c r="G4" s="230">
        <v>7</v>
      </c>
    </row>
    <row r="5" spans="1:7" s="6" customFormat="1" ht="33.75" customHeight="1">
      <c r="A5" s="224">
        <v>1</v>
      </c>
      <c r="B5" s="231" t="s">
        <v>7</v>
      </c>
      <c r="C5" s="222">
        <v>1</v>
      </c>
      <c r="D5" s="222">
        <v>1</v>
      </c>
      <c r="E5" s="224">
        <v>140000</v>
      </c>
      <c r="F5" s="224">
        <f>C5*E5</f>
        <v>140000</v>
      </c>
      <c r="G5" s="224">
        <f>F5*13</f>
        <v>1820000</v>
      </c>
    </row>
    <row r="6" spans="1:7" s="6" customFormat="1" ht="57" customHeight="1">
      <c r="A6" s="224">
        <v>2</v>
      </c>
      <c r="B6" s="231" t="s">
        <v>8</v>
      </c>
      <c r="C6" s="222">
        <v>0.25</v>
      </c>
      <c r="D6" s="222">
        <v>1</v>
      </c>
      <c r="E6" s="224">
        <v>120000</v>
      </c>
      <c r="F6" s="224">
        <f t="shared" ref="F6:F16" si="0">C6*E6</f>
        <v>30000</v>
      </c>
      <c r="G6" s="224">
        <f>F6*13</f>
        <v>390000</v>
      </c>
    </row>
    <row r="7" spans="1:7" s="6" customFormat="1" ht="29.25" customHeight="1">
      <c r="A7" s="224">
        <v>3</v>
      </c>
      <c r="B7" s="231" t="s">
        <v>9</v>
      </c>
      <c r="C7" s="222">
        <v>0.5</v>
      </c>
      <c r="D7" s="222">
        <v>1</v>
      </c>
      <c r="E7" s="224">
        <v>110000</v>
      </c>
      <c r="F7" s="224">
        <f t="shared" si="0"/>
        <v>55000</v>
      </c>
      <c r="G7" s="224">
        <f>F7*13</f>
        <v>715000</v>
      </c>
    </row>
    <row r="8" spans="1:7" s="6" customFormat="1" ht="29.25" customHeight="1">
      <c r="A8" s="224">
        <v>4</v>
      </c>
      <c r="B8" s="231" t="s">
        <v>10</v>
      </c>
      <c r="C8" s="222">
        <v>0.5</v>
      </c>
      <c r="D8" s="222">
        <v>1</v>
      </c>
      <c r="E8" s="224">
        <v>110000</v>
      </c>
      <c r="F8" s="224">
        <f t="shared" si="0"/>
        <v>55000</v>
      </c>
      <c r="G8" s="224">
        <f>F8*13</f>
        <v>715000</v>
      </c>
    </row>
    <row r="9" spans="1:7" s="6" customFormat="1" ht="29.25" customHeight="1">
      <c r="A9" s="224">
        <v>5</v>
      </c>
      <c r="B9" s="231" t="s">
        <v>12</v>
      </c>
      <c r="C9" s="222">
        <v>2.2400000000000002</v>
      </c>
      <c r="D9" s="222">
        <v>1</v>
      </c>
      <c r="E9" s="224">
        <v>120000</v>
      </c>
      <c r="F9" s="224">
        <f>C9*E9</f>
        <v>268800</v>
      </c>
      <c r="G9" s="224">
        <f t="shared" ref="G9:G14" si="1">F9*13</f>
        <v>3494400</v>
      </c>
    </row>
    <row r="10" spans="1:7" s="6" customFormat="1" ht="29.25" customHeight="1">
      <c r="A10" s="224">
        <v>6</v>
      </c>
      <c r="B10" s="231" t="s">
        <v>13</v>
      </c>
      <c r="C10" s="222">
        <v>2</v>
      </c>
      <c r="D10" s="222">
        <v>1</v>
      </c>
      <c r="E10" s="224">
        <v>110000</v>
      </c>
      <c r="F10" s="224">
        <f t="shared" si="0"/>
        <v>220000</v>
      </c>
      <c r="G10" s="224">
        <f t="shared" si="1"/>
        <v>2860000</v>
      </c>
    </row>
    <row r="11" spans="1:7" s="6" customFormat="1" ht="29.25" customHeight="1">
      <c r="A11" s="224">
        <v>7</v>
      </c>
      <c r="B11" s="231" t="s">
        <v>14</v>
      </c>
      <c r="C11" s="222">
        <v>1</v>
      </c>
      <c r="D11" s="222">
        <v>1</v>
      </c>
      <c r="E11" s="224">
        <v>105000</v>
      </c>
      <c r="F11" s="224">
        <f t="shared" si="0"/>
        <v>105000</v>
      </c>
      <c r="G11" s="224">
        <f t="shared" si="1"/>
        <v>1365000</v>
      </c>
    </row>
    <row r="12" spans="1:7" s="6" customFormat="1" ht="29.25" customHeight="1">
      <c r="A12" s="224">
        <v>8</v>
      </c>
      <c r="B12" s="231" t="s">
        <v>16</v>
      </c>
      <c r="C12" s="222">
        <v>0.5</v>
      </c>
      <c r="D12" s="222">
        <v>1</v>
      </c>
      <c r="E12" s="224">
        <v>105000</v>
      </c>
      <c r="F12" s="224">
        <f t="shared" si="0"/>
        <v>52500</v>
      </c>
      <c r="G12" s="224">
        <f t="shared" si="1"/>
        <v>682500</v>
      </c>
    </row>
    <row r="13" spans="1:7" s="6" customFormat="1" ht="29.25" customHeight="1">
      <c r="A13" s="224">
        <v>9</v>
      </c>
      <c r="B13" s="231" t="s">
        <v>17</v>
      </c>
      <c r="C13" s="222">
        <v>0.5</v>
      </c>
      <c r="D13" s="222">
        <v>1</v>
      </c>
      <c r="E13" s="224">
        <v>120000</v>
      </c>
      <c r="F13" s="224">
        <f t="shared" si="0"/>
        <v>60000</v>
      </c>
      <c r="G13" s="224">
        <f t="shared" si="1"/>
        <v>780000</v>
      </c>
    </row>
    <row r="14" spans="1:7" s="6" customFormat="1" ht="29.25" customHeight="1">
      <c r="A14" s="224">
        <v>10</v>
      </c>
      <c r="B14" s="223" t="s">
        <v>18</v>
      </c>
      <c r="C14" s="222">
        <v>0.25</v>
      </c>
      <c r="D14" s="222">
        <v>1</v>
      </c>
      <c r="E14" s="224">
        <v>120000</v>
      </c>
      <c r="F14" s="224">
        <f t="shared" si="0"/>
        <v>30000</v>
      </c>
      <c r="G14" s="224">
        <f t="shared" si="1"/>
        <v>390000</v>
      </c>
    </row>
    <row r="15" spans="1:7" s="6" customFormat="1" ht="29.25" customHeight="1">
      <c r="A15" s="224">
        <v>11</v>
      </c>
      <c r="B15" s="231" t="s">
        <v>24</v>
      </c>
      <c r="C15" s="222">
        <v>1</v>
      </c>
      <c r="D15" s="222">
        <v>1</v>
      </c>
      <c r="E15" s="224">
        <v>105000</v>
      </c>
      <c r="F15" s="224">
        <f t="shared" si="0"/>
        <v>105000</v>
      </c>
      <c r="G15" s="224">
        <f>F15*13</f>
        <v>1365000</v>
      </c>
    </row>
    <row r="16" spans="1:7" s="6" customFormat="1" ht="29.25" customHeight="1">
      <c r="A16" s="224">
        <v>12</v>
      </c>
      <c r="B16" s="231" t="s">
        <v>19</v>
      </c>
      <c r="C16" s="224">
        <v>0.5</v>
      </c>
      <c r="D16" s="222">
        <v>1</v>
      </c>
      <c r="E16" s="224">
        <v>105000</v>
      </c>
      <c r="F16" s="224">
        <f t="shared" si="0"/>
        <v>52500</v>
      </c>
      <c r="G16" s="224">
        <f>F16*13</f>
        <v>682500</v>
      </c>
    </row>
    <row r="17" spans="1:7" s="6" customFormat="1" ht="29.25" customHeight="1">
      <c r="A17" s="227"/>
      <c r="B17" s="223" t="s">
        <v>20</v>
      </c>
      <c r="C17" s="221">
        <f>SUM(C5:C16)</f>
        <v>10.24</v>
      </c>
      <c r="D17" s="221"/>
      <c r="E17" s="227"/>
      <c r="F17" s="227">
        <f>SUM(F5:F16)</f>
        <v>1173800</v>
      </c>
      <c r="G17" s="229">
        <f>SUM(G5:G16)</f>
        <v>15259400</v>
      </c>
    </row>
    <row r="18" spans="1:7" ht="40.5" customHeight="1"/>
    <row r="19" spans="1:7" ht="40.5" customHeight="1"/>
  </sheetData>
  <mergeCells count="2">
    <mergeCell ref="A2:G2"/>
    <mergeCell ref="E1:G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8"/>
  <sheetViews>
    <sheetView workbookViewId="0">
      <selection activeCell="C2" sqref="C2:G2"/>
    </sheetView>
  </sheetViews>
  <sheetFormatPr defaultRowHeight="15"/>
  <cols>
    <col min="1" max="1" width="9.28515625" bestFit="1" customWidth="1"/>
    <col min="2" max="2" width="21.140625" customWidth="1"/>
    <col min="3" max="5" width="9.28515625" bestFit="1" customWidth="1"/>
    <col min="6" max="6" width="10.28515625" bestFit="1" customWidth="1"/>
    <col min="7" max="7" width="11.5703125" bestFit="1" customWidth="1"/>
  </cols>
  <sheetData>
    <row r="1" spans="1:7" ht="17.25">
      <c r="A1" s="14"/>
      <c r="B1" s="15"/>
      <c r="C1" s="16"/>
      <c r="D1" s="16"/>
      <c r="E1" s="16"/>
      <c r="F1" s="237"/>
      <c r="G1" s="237"/>
    </row>
    <row r="2" spans="1:7" ht="54" customHeight="1">
      <c r="A2" s="227"/>
      <c r="B2" s="223"/>
      <c r="C2" s="243" t="s">
        <v>200</v>
      </c>
      <c r="D2" s="243"/>
      <c r="E2" s="243"/>
      <c r="F2" s="243"/>
      <c r="G2" s="243"/>
    </row>
    <row r="3" spans="1:7" ht="61.5" customHeight="1">
      <c r="A3" s="233" t="s">
        <v>166</v>
      </c>
      <c r="B3" s="233"/>
      <c r="C3" s="233"/>
      <c r="D3" s="233"/>
      <c r="E3" s="233"/>
      <c r="F3" s="233"/>
      <c r="G3" s="233"/>
    </row>
    <row r="4" spans="1:7" ht="112.5">
      <c r="A4" s="228" t="s">
        <v>0</v>
      </c>
      <c r="B4" s="223" t="s">
        <v>1</v>
      </c>
      <c r="C4" s="225" t="s">
        <v>2</v>
      </c>
      <c r="D4" s="225" t="s">
        <v>3</v>
      </c>
      <c r="E4" s="225" t="s">
        <v>4</v>
      </c>
      <c r="F4" s="226" t="s">
        <v>5</v>
      </c>
      <c r="G4" s="225" t="s">
        <v>6</v>
      </c>
    </row>
    <row r="5" spans="1:7">
      <c r="A5" s="222">
        <v>1</v>
      </c>
      <c r="B5" s="222">
        <v>2</v>
      </c>
      <c r="C5" s="230">
        <v>3</v>
      </c>
      <c r="D5" s="230">
        <v>4</v>
      </c>
      <c r="E5" s="230">
        <v>5</v>
      </c>
      <c r="F5" s="230">
        <v>6</v>
      </c>
      <c r="G5" s="230">
        <v>7</v>
      </c>
    </row>
    <row r="6" spans="1:7" s="6" customFormat="1" ht="39.75" customHeight="1">
      <c r="A6" s="224">
        <v>1</v>
      </c>
      <c r="B6" s="231" t="s">
        <v>7</v>
      </c>
      <c r="C6" s="222">
        <v>1</v>
      </c>
      <c r="D6" s="222">
        <v>1</v>
      </c>
      <c r="E6" s="224">
        <v>140000</v>
      </c>
      <c r="F6" s="224">
        <f>C6*E6</f>
        <v>140000</v>
      </c>
      <c r="G6" s="224">
        <f>F6*13</f>
        <v>1820000</v>
      </c>
    </row>
    <row r="7" spans="1:7" s="6" customFormat="1" ht="57.75" customHeight="1">
      <c r="A7" s="224">
        <v>2</v>
      </c>
      <c r="B7" s="231" t="s">
        <v>8</v>
      </c>
      <c r="C7" s="222">
        <v>0.25</v>
      </c>
      <c r="D7" s="222">
        <v>1</v>
      </c>
      <c r="E7" s="224">
        <v>120000</v>
      </c>
      <c r="F7" s="224">
        <f t="shared" ref="F7:F17" si="0">C7*E7</f>
        <v>30000</v>
      </c>
      <c r="G7" s="224">
        <f>F7*13</f>
        <v>390000</v>
      </c>
    </row>
    <row r="8" spans="1:7" s="6" customFormat="1" ht="37.5" customHeight="1">
      <c r="A8" s="224">
        <v>3</v>
      </c>
      <c r="B8" s="231" t="s">
        <v>9</v>
      </c>
      <c r="C8" s="222">
        <v>0.5</v>
      </c>
      <c r="D8" s="222">
        <v>1</v>
      </c>
      <c r="E8" s="224">
        <v>110000</v>
      </c>
      <c r="F8" s="224">
        <f t="shared" si="0"/>
        <v>55000</v>
      </c>
      <c r="G8" s="224">
        <f>F8*13</f>
        <v>715000</v>
      </c>
    </row>
    <row r="9" spans="1:7" s="6" customFormat="1" ht="29.25" customHeight="1">
      <c r="A9" s="224">
        <v>4</v>
      </c>
      <c r="B9" s="231" t="s">
        <v>10</v>
      </c>
      <c r="C9" s="222">
        <v>0.5</v>
      </c>
      <c r="D9" s="222">
        <v>1</v>
      </c>
      <c r="E9" s="224">
        <v>110000</v>
      </c>
      <c r="F9" s="224">
        <f t="shared" si="0"/>
        <v>55000</v>
      </c>
      <c r="G9" s="224">
        <f>F9*13</f>
        <v>715000</v>
      </c>
    </row>
    <row r="10" spans="1:7" s="6" customFormat="1" ht="39" customHeight="1">
      <c r="A10" s="224">
        <v>5</v>
      </c>
      <c r="B10" s="231" t="s">
        <v>12</v>
      </c>
      <c r="C10" s="222">
        <v>2.2400000000000002</v>
      </c>
      <c r="D10" s="222">
        <v>1</v>
      </c>
      <c r="E10" s="224">
        <v>120000</v>
      </c>
      <c r="F10" s="224">
        <f>C10*E10</f>
        <v>268800</v>
      </c>
      <c r="G10" s="224">
        <f t="shared" ref="G10:G15" si="1">F10*13</f>
        <v>3494400</v>
      </c>
    </row>
    <row r="11" spans="1:7" s="6" customFormat="1" ht="33" customHeight="1">
      <c r="A11" s="224">
        <v>6</v>
      </c>
      <c r="B11" s="231" t="s">
        <v>13</v>
      </c>
      <c r="C11" s="222">
        <v>2</v>
      </c>
      <c r="D11" s="222">
        <v>1</v>
      </c>
      <c r="E11" s="224">
        <v>110000</v>
      </c>
      <c r="F11" s="224">
        <f t="shared" si="0"/>
        <v>220000</v>
      </c>
      <c r="G11" s="224">
        <f t="shared" si="1"/>
        <v>2860000</v>
      </c>
    </row>
    <row r="12" spans="1:7" s="6" customFormat="1" ht="33" customHeight="1">
      <c r="A12" s="224">
        <v>7</v>
      </c>
      <c r="B12" s="231" t="s">
        <v>14</v>
      </c>
      <c r="C12" s="222">
        <v>1</v>
      </c>
      <c r="D12" s="222">
        <v>1</v>
      </c>
      <c r="E12" s="224">
        <v>105000</v>
      </c>
      <c r="F12" s="224">
        <f t="shared" si="0"/>
        <v>105000</v>
      </c>
      <c r="G12" s="224">
        <f t="shared" si="1"/>
        <v>1365000</v>
      </c>
    </row>
    <row r="13" spans="1:7" s="6" customFormat="1" ht="31.5" customHeight="1">
      <c r="A13" s="224">
        <v>8</v>
      </c>
      <c r="B13" s="231" t="s">
        <v>16</v>
      </c>
      <c r="C13" s="222">
        <v>0.5</v>
      </c>
      <c r="D13" s="222">
        <v>1</v>
      </c>
      <c r="E13" s="224">
        <v>105000</v>
      </c>
      <c r="F13" s="224">
        <f t="shared" si="0"/>
        <v>52500</v>
      </c>
      <c r="G13" s="224">
        <f t="shared" si="1"/>
        <v>682500</v>
      </c>
    </row>
    <row r="14" spans="1:7" s="6" customFormat="1" ht="40.5" customHeight="1">
      <c r="A14" s="224">
        <v>9</v>
      </c>
      <c r="B14" s="231" t="s">
        <v>17</v>
      </c>
      <c r="C14" s="222">
        <v>0.5</v>
      </c>
      <c r="D14" s="222">
        <v>1</v>
      </c>
      <c r="E14" s="224">
        <v>120000</v>
      </c>
      <c r="F14" s="224">
        <f t="shared" si="0"/>
        <v>60000</v>
      </c>
      <c r="G14" s="224">
        <f t="shared" si="1"/>
        <v>780000</v>
      </c>
    </row>
    <row r="15" spans="1:7" s="6" customFormat="1" ht="33" customHeight="1">
      <c r="A15" s="224">
        <v>10</v>
      </c>
      <c r="B15" s="223" t="s">
        <v>18</v>
      </c>
      <c r="C15" s="222">
        <v>0.25</v>
      </c>
      <c r="D15" s="222">
        <v>1</v>
      </c>
      <c r="E15" s="224">
        <v>120000</v>
      </c>
      <c r="F15" s="224">
        <f t="shared" si="0"/>
        <v>30000</v>
      </c>
      <c r="G15" s="224">
        <f t="shared" si="1"/>
        <v>390000</v>
      </c>
    </row>
    <row r="16" spans="1:7" s="6" customFormat="1" ht="34.5" customHeight="1">
      <c r="A16" s="224">
        <v>11</v>
      </c>
      <c r="B16" s="231" t="s">
        <v>24</v>
      </c>
      <c r="C16" s="222">
        <v>1</v>
      </c>
      <c r="D16" s="222">
        <v>1</v>
      </c>
      <c r="E16" s="224">
        <v>105000</v>
      </c>
      <c r="F16" s="224">
        <f t="shared" si="0"/>
        <v>105000</v>
      </c>
      <c r="G16" s="224">
        <f>F16*13</f>
        <v>1365000</v>
      </c>
    </row>
    <row r="17" spans="1:7" s="6" customFormat="1" ht="36.75" customHeight="1">
      <c r="A17" s="224">
        <v>12</v>
      </c>
      <c r="B17" s="231" t="s">
        <v>19</v>
      </c>
      <c r="C17" s="224">
        <v>0.5</v>
      </c>
      <c r="D17" s="222">
        <v>1</v>
      </c>
      <c r="E17" s="224">
        <v>105000</v>
      </c>
      <c r="F17" s="224">
        <f t="shared" si="0"/>
        <v>52500</v>
      </c>
      <c r="G17" s="224">
        <f>F17*13</f>
        <v>682500</v>
      </c>
    </row>
    <row r="18" spans="1:7" s="6" customFormat="1" ht="24" customHeight="1">
      <c r="A18" s="227"/>
      <c r="B18" s="223" t="s">
        <v>20</v>
      </c>
      <c r="C18" s="221">
        <f>SUM(C6:C17)</f>
        <v>10.24</v>
      </c>
      <c r="D18" s="221"/>
      <c r="E18" s="227"/>
      <c r="F18" s="227">
        <f>SUM(F6:F17)</f>
        <v>1173800</v>
      </c>
      <c r="G18" s="229">
        <f>SUM(G6:G17)</f>
        <v>15259400</v>
      </c>
    </row>
  </sheetData>
  <mergeCells count="3">
    <mergeCell ref="F1:G1"/>
    <mergeCell ref="C2:G2"/>
    <mergeCell ref="A3:G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Ազատանի մանկ -6 խումբ</vt:lpstr>
      <vt:lpstr>Կամոյի մանկ-1 խումբ</vt:lpstr>
      <vt:lpstr>Այգաբացի մանկ-1 խումբ</vt:lpstr>
      <vt:lpstr>Ջաջուռի մանկ-1 խումբ</vt:lpstr>
      <vt:lpstr>Շուշան մանկ-2 խումբ</vt:lpstr>
      <vt:lpstr>Արևիկի մանկ-2 խումբ</vt:lpstr>
      <vt:lpstr>Մայիսյանի մանկ-2խումբ</vt:lpstr>
      <vt:lpstr>Մարմաշենի մանկ-2 խումբ</vt:lpstr>
      <vt:lpstr>Քեթիի մանկ-2 խումբ</vt:lpstr>
      <vt:lpstr>Հայկավանի մանկ.-2 խումբ</vt:lpstr>
      <vt:lpstr>Ոսկեհասկի մանկ-2 խումբ</vt:lpstr>
      <vt:lpstr>Բասենի մանկ-3 խումբ</vt:lpstr>
      <vt:lpstr>Հեքիաթ մանկ-4 խումբ</vt:lpstr>
      <vt:lpstr>Լեոյի անվան մանկ-4 խումբ</vt:lpstr>
      <vt:lpstr>Արևիկի երժշտական</vt:lpstr>
      <vt:lpstr>Վահրամաբերդի երաժշտական</vt:lpstr>
      <vt:lpstr>Մարմաշենի արվեստի դպրոց</vt:lpstr>
      <vt:lpstr>Ֆերմատա Արվեստի դպրոց</vt:lpstr>
      <vt:lpstr>Ազատանի մարզամշակութային</vt:lpstr>
      <vt:lpstr>Համայնքային գրադարան</vt:lpstr>
      <vt:lpstr>Ախուրյանի կոմունալ սպասարկում</vt:lpstr>
      <vt:lpstr>Մարմաշենի տեխնիկաների սպասարկու</vt:lpstr>
      <vt:lpstr>Ախուրյանի մարզադպրոց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2022-11-30T05:56:01Z</cp:lastPrinted>
  <dcterms:created xsi:type="dcterms:W3CDTF">2015-06-05T18:19:34Z</dcterms:created>
  <dcterms:modified xsi:type="dcterms:W3CDTF">2022-11-30T05:56:25Z</dcterms:modified>
</cp:coreProperties>
</file>