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E22" i="1"/>
  <c r="C108" i="1"/>
  <c r="C107" i="1"/>
  <c r="H106" i="1"/>
  <c r="H107" i="1"/>
  <c r="D106" i="1"/>
  <c r="H87" i="1"/>
  <c r="H34" i="1"/>
  <c r="C24" i="1"/>
  <c r="D23" i="1"/>
  <c r="H23" i="1" s="1"/>
  <c r="H105" i="1"/>
  <c r="D104" i="1"/>
  <c r="H104" i="1" s="1"/>
  <c r="D103" i="1"/>
  <c r="H103" i="1" s="1"/>
  <c r="D102" i="1"/>
  <c r="H102" i="1" s="1"/>
  <c r="D101" i="1"/>
  <c r="H101" i="1" s="1"/>
  <c r="D100" i="1"/>
  <c r="H100" i="1" s="1"/>
  <c r="D99" i="1"/>
  <c r="H99" i="1" s="1"/>
  <c r="D98" i="1"/>
  <c r="H98" i="1" s="1"/>
  <c r="D97" i="1"/>
  <c r="H97" i="1" s="1"/>
  <c r="D96" i="1"/>
  <c r="H96" i="1" s="1"/>
  <c r="D95" i="1"/>
  <c r="H95" i="1" s="1"/>
  <c r="D94" i="1"/>
  <c r="H94" i="1" s="1"/>
  <c r="D93" i="1"/>
  <c r="H93" i="1" s="1"/>
  <c r="D90" i="1"/>
  <c r="H90" i="1" s="1"/>
  <c r="D89" i="1"/>
  <c r="H89" i="1" s="1"/>
  <c r="D88" i="1"/>
  <c r="H88" i="1" s="1"/>
  <c r="D87" i="1"/>
  <c r="D86" i="1"/>
  <c r="H86" i="1" s="1"/>
  <c r="D85" i="1"/>
  <c r="H85" i="1" s="1"/>
  <c r="D84" i="1"/>
  <c r="H84" i="1" s="1"/>
  <c r="D83" i="1"/>
  <c r="H83" i="1" s="1"/>
  <c r="D82" i="1"/>
  <c r="H82" i="1" s="1"/>
  <c r="D81" i="1"/>
  <c r="H81" i="1" s="1"/>
  <c r="D80" i="1"/>
  <c r="H80" i="1" s="1"/>
  <c r="H79" i="1"/>
  <c r="D78" i="1"/>
  <c r="H78" i="1" s="1"/>
  <c r="D77" i="1"/>
  <c r="H77" i="1" s="1"/>
  <c r="D74" i="1"/>
  <c r="H74" i="1" s="1"/>
  <c r="D73" i="1"/>
  <c r="H73" i="1" s="1"/>
  <c r="D72" i="1"/>
  <c r="H72" i="1" s="1"/>
  <c r="D71" i="1"/>
  <c r="H71" i="1" s="1"/>
  <c r="D70" i="1"/>
  <c r="H70" i="1" s="1"/>
  <c r="D69" i="1"/>
  <c r="H69" i="1" s="1"/>
  <c r="D68" i="1"/>
  <c r="H68" i="1" s="1"/>
  <c r="D65" i="1"/>
  <c r="H65" i="1" s="1"/>
  <c r="D64" i="1"/>
  <c r="H64" i="1" s="1"/>
  <c r="D63" i="1"/>
  <c r="H63" i="1" s="1"/>
  <c r="D62" i="1"/>
  <c r="H62" i="1" s="1"/>
  <c r="D61" i="1"/>
  <c r="D57" i="1"/>
  <c r="H57" i="1" s="1"/>
  <c r="D56" i="1"/>
  <c r="H56" i="1" s="1"/>
  <c r="D55" i="1"/>
  <c r="H55" i="1" s="1"/>
  <c r="D54" i="1"/>
  <c r="H54" i="1" s="1"/>
  <c r="D53" i="1"/>
  <c r="H53" i="1" s="1"/>
  <c r="D52" i="1"/>
  <c r="D48" i="1"/>
  <c r="H48" i="1" s="1"/>
  <c r="D47" i="1"/>
  <c r="H47" i="1" s="1"/>
  <c r="D46" i="1"/>
  <c r="H46" i="1" s="1"/>
  <c r="D45" i="1"/>
  <c r="H45" i="1" s="1"/>
  <c r="D44" i="1"/>
  <c r="H44" i="1" s="1"/>
  <c r="D41" i="1"/>
  <c r="H41" i="1" s="1"/>
  <c r="D40" i="1"/>
  <c r="H40" i="1" s="1"/>
  <c r="D39" i="1"/>
  <c r="H39" i="1" s="1"/>
  <c r="D38" i="1"/>
  <c r="H38" i="1" s="1"/>
  <c r="D37" i="1"/>
  <c r="H37" i="1" s="1"/>
  <c r="D36" i="1"/>
  <c r="H36" i="1" s="1"/>
  <c r="D33" i="1"/>
  <c r="H33" i="1" s="1"/>
  <c r="D30" i="1"/>
  <c r="H30" i="1" s="1"/>
  <c r="D29" i="1"/>
  <c r="H29" i="1" s="1"/>
  <c r="D28" i="1"/>
  <c r="H28" i="1" s="1"/>
  <c r="D27" i="1"/>
  <c r="H27" i="1" s="1"/>
  <c r="D26" i="1"/>
  <c r="H26" i="1" s="1"/>
  <c r="D21" i="1"/>
  <c r="H21" i="1" s="1"/>
  <c r="D20" i="1"/>
  <c r="H20" i="1" s="1"/>
  <c r="D19" i="1"/>
  <c r="H19" i="1" s="1"/>
  <c r="D18" i="1"/>
  <c r="H18" i="1" s="1"/>
  <c r="H24" i="1" s="1"/>
  <c r="D13" i="1"/>
  <c r="D14" i="1" s="1"/>
  <c r="H14" i="1" s="1"/>
  <c r="H42" i="1" l="1"/>
  <c r="D15" i="1"/>
  <c r="H15" i="1" s="1"/>
  <c r="H13" i="1"/>
  <c r="H75" i="1"/>
  <c r="H91" i="1"/>
  <c r="H108" i="1" s="1"/>
  <c r="H52" i="1"/>
  <c r="H58" i="1" s="1"/>
  <c r="H61" i="1"/>
  <c r="H66" i="1" s="1"/>
  <c r="H31" i="1"/>
  <c r="H49" i="1"/>
  <c r="H16" i="1" l="1"/>
</calcChain>
</file>

<file path=xl/sharedStrings.xml><?xml version="1.0" encoding="utf-8"?>
<sst xmlns="http://schemas.openxmlformats.org/spreadsheetml/2006/main" count="183" uniqueCount="71">
  <si>
    <t>Հ/հ</t>
  </si>
  <si>
    <t>Հաստիքի անվանումը</t>
  </si>
  <si>
    <t>Պաշտոնային դրույքաչափի տոկոսաչափը՝ համայնքի ղեկավարի պաշտոնային դրույքաչափի նկատմամբ(%)</t>
  </si>
  <si>
    <t>Ընդամենը</t>
  </si>
  <si>
    <t>(դրամ)</t>
  </si>
  <si>
    <t>1)</t>
  </si>
  <si>
    <t>Համայնքի ղեկավար</t>
  </si>
  <si>
    <t>2)</t>
  </si>
  <si>
    <t>Համայնքի ղեկավարի առաջին տեղակալ</t>
  </si>
  <si>
    <t>3)</t>
  </si>
  <si>
    <t>Համայնքի ղեկավարի տեղակալ</t>
  </si>
  <si>
    <t>ԸՆԴԱՄԵՆԸ</t>
  </si>
  <si>
    <t>2.ՀԱՄԱՅՆՔԱՅԻՆ ՀԱՅԵՑՈՂԱԿԱՆ ՊԱՇՏՈՆՆԵՐ</t>
  </si>
  <si>
    <t>Համայնքի ղեկավարի առաջին տեղակալի օգնական</t>
  </si>
  <si>
    <t>Համայնքի ղեկավարի տեղակալի օգնական</t>
  </si>
  <si>
    <t>Համայնքի ղեկավարի խորհրդական</t>
  </si>
  <si>
    <t>4)</t>
  </si>
  <si>
    <t>Համայնքի ղեկավարի մամուլի քարտուղար</t>
  </si>
  <si>
    <t>5)</t>
  </si>
  <si>
    <t>Համայնքի ղեկավարի օգնական</t>
  </si>
  <si>
    <t>Վարչական ղեկավար</t>
  </si>
  <si>
    <t>4. ՀԱՄԱՅՆՔԱՅԻՆ ԾԱՌԱՅՈՒԹՅԱՆ ՊԱՇՏՈՆՆԵՐ</t>
  </si>
  <si>
    <t>Աշխատակազմի քարտուղար</t>
  </si>
  <si>
    <t>ա) ՔԱՂԱՔԱՇԻՆՈՒԹՅԱՆ ԵՎ ՀՈՂԱՇԻՆՈՒԹՅԱՆ ԲԱԺԻՆ</t>
  </si>
  <si>
    <t>Բաժնի պետ</t>
  </si>
  <si>
    <t>Գլխավոր մասնագետ</t>
  </si>
  <si>
    <t>Առաջատար մասնագետ</t>
  </si>
  <si>
    <t>6)</t>
  </si>
  <si>
    <t>բ) ԳՅՈՒՂԱՏՆՏԵՍՈՒԹՅԱՆ ԵՎ ԲՆԱՊԱՀՊԱՆՈՒԹՅԱՆ ԲԱԺԻՆ</t>
  </si>
  <si>
    <t>Առաջին կարգի մասնագետ</t>
  </si>
  <si>
    <t>գ) ՖԻՆԱՆՍԱՏՆՏԵՍԱԳԻՏԱԿԱՆ, ԵԿԱՄՈՒՏՆԵՐԻ ՀԱՇՎԱՌՄԱՆ ԵՎ</t>
  </si>
  <si>
    <t>ՀԱՎԱՔԱԳՐՄԱՆ ԲԱԺԻՆ</t>
  </si>
  <si>
    <t>դ) ԶԱՐԳԱՑՄԱՆ ԾՐԱԳՐԵՐԻ, ՏՈՒՐԻԶՄԻ, ԱՌԵՎՏՐԻ, ՍՊԱՍԱՐԿՄԱՆ</t>
  </si>
  <si>
    <t>ԵՎ ԳՈՎԱԶԴԻ ԲԱԺԻՆ</t>
  </si>
  <si>
    <t>ե) ՔԱՐՏՈՒՂԱՐՈՒԹՅԱՆ, ԱՆՁՆԱԿԱԶՄԻ ԿԱՌԱՎԱՐՄԱՆ ԵՎ ՏԵՂԵԿԱՏՎԱԿԱՆ ՏԵԽՆՈԼՈԳԻԱՆԵՐԻ ԲԱԺԻՆ</t>
  </si>
  <si>
    <t>7)</t>
  </si>
  <si>
    <t>զ ) ՍՏՈՐԱԲԱԺԱՆՈՒՄՆԵՐԻ ՄԵՋ ՉՆԵՐԱՌՎԱԾ ՊԱՇՏՈՆՆԵՐ</t>
  </si>
  <si>
    <t>Գլխավոր մասնագետ-իրավաբան</t>
  </si>
  <si>
    <t>8)</t>
  </si>
  <si>
    <t>9)</t>
  </si>
  <si>
    <t>10)</t>
  </si>
  <si>
    <t>11)</t>
  </si>
  <si>
    <t>12)</t>
  </si>
  <si>
    <t>13)</t>
  </si>
  <si>
    <t>14)</t>
  </si>
  <si>
    <t>Երկրորդ կարգի մասնագետ</t>
  </si>
  <si>
    <t>Նկարահանող օպերատոր</t>
  </si>
  <si>
    <t>Ցանցային ադմինիստրատոր</t>
  </si>
  <si>
    <t>Համակարգչային օպերատոր</t>
  </si>
  <si>
    <t>Գործավար</t>
  </si>
  <si>
    <t>Հավաքարար /մաքրուհի/</t>
  </si>
  <si>
    <t>Բակապահ</t>
  </si>
  <si>
    <t>Վարորդ</t>
  </si>
  <si>
    <t>Տնտեսվար</t>
  </si>
  <si>
    <t>Էլեկտրիկ-փականագործ</t>
  </si>
  <si>
    <t>Անասնաբույժ</t>
  </si>
  <si>
    <t>ԸՆԴԱՄԵՆԸ ԱՇԽԱՏԱԿԱԶՄ</t>
  </si>
  <si>
    <t>Ավագանու խմբակցության փորձագետ</t>
  </si>
  <si>
    <t>ավագանու խմբակցության գործավար</t>
  </si>
  <si>
    <t>Աշխատակիցների թվաքանակը՝ 180</t>
  </si>
  <si>
    <r>
      <t>1.</t>
    </r>
    <r>
      <rPr>
        <b/>
        <sz val="7"/>
        <color theme="1"/>
        <rFont val="GHEA Grapalat"/>
        <family val="3"/>
      </rPr>
      <t xml:space="preserve">    </t>
    </r>
    <r>
      <rPr>
        <b/>
        <sz val="12"/>
        <color theme="1"/>
        <rFont val="GHEA Grapalat"/>
        <family val="3"/>
      </rPr>
      <t>ՀԱՄԱՅՆՔԱՅԻՆ ՔԱՂԱՔԱԿԱՆ ՊԱՇՏՈՆՆԵՐ</t>
    </r>
  </si>
  <si>
    <t>3․ՀԱՄԱՅՆՔԱՅԻՆ ՎԱՐՉԱԿԱՆ ՊԱՇՏՈՆՆԵՐ</t>
  </si>
  <si>
    <t>4․ՏԵԽՆԻԿԱԿԱՆ ՍՊԱՍԱՐԿՈՒՄ ԻՐԱԿԱՆԱՑՆՈՂ ԱՆՁՆԱԿԱԶՄ</t>
  </si>
  <si>
    <t>Հաստիքի քանակը</t>
  </si>
  <si>
    <t>Պաշտոնային դրույքաչափը(դրամ)</t>
  </si>
  <si>
    <t>Հաստիքային միավորը</t>
  </si>
  <si>
    <t xml:space="preserve">ՀԱՅԱՍՏԱՆԻ ՀԱՆՐԱՊԵՏՈՒԹՅԱՆ ՇԻՐԱԿԻ ՄԱՐԶԻ ԱԽՈՒՐՅԱՆԻ ՀԱՄԱՅՆՔԱՊԵՏԱՐԱՆԻ ԱՇԽԱՏԱԿԱԶՄԻ 2023 ԹՎԱԿԱՆԻ ԱՇԽԱՏՈՂՆԵՐԻ ԹՎԱՔԱՆԱԿԸ, ՀԱՍՏԻՔԱՑՈՒՑԱԿԸ ԵՎ ՊԱՇՏՈՆԱՅԻՆ ԴՐՈՒՅՔԱՉԱՓԵՐԸ </t>
  </si>
  <si>
    <t xml:space="preserve">                                                                                                Հավելված 1                                     Հայաստանի Հանրապետության Շիրակի մարզի Ախուրյան համայնքի ավագանու 2022 թվականի նոյեմբերի 17-ի թիվ 212-Ա որոշման                                                                                                Հավելված 1                                                                                    Հայաստանի Հանրապետության Շիրակի մարզի Ախուրյան համայնքի ավագանու 2023 թվականի հունվարի 27-ի թիվ 07-Ա որոշման                   </t>
  </si>
  <si>
    <t xml:space="preserve">Համայնքի ղեկավար՝ </t>
  </si>
  <si>
    <t>Ա. Իգիթյան</t>
  </si>
  <si>
    <t>29. 4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</si>
</sst>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sz val="11"/>
      <color rgb="FFFF0000"/>
      <name val="GHEA Grapalat"/>
      <family val="3"/>
    </font>
    <font>
      <sz val="8"/>
      <color theme="1"/>
      <name val="GHEA Grapalat"/>
      <family val="3"/>
    </font>
    <font>
      <b/>
      <sz val="7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/>
    <xf numFmtId="1" fontId="5" fillId="0" borderId="0" xfId="0" applyNumberFormat="1" applyFont="1"/>
    <xf numFmtId="1" fontId="5" fillId="0" borderId="0" xfId="0" applyNumberFormat="1" applyFont="1" applyBorder="1"/>
    <xf numFmtId="0" fontId="5" fillId="0" borderId="10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/>
    <xf numFmtId="1" fontId="7" fillId="0" borderId="0" xfId="0" applyNumberFormat="1" applyFont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5" fillId="0" borderId="16" xfId="0" applyNumberFormat="1" applyFont="1" applyBorder="1" applyAlignment="1">
      <alignment vertical="center" wrapText="1"/>
    </xf>
    <xf numFmtId="1" fontId="5" fillId="0" borderId="18" xfId="0" applyNumberFormat="1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vertical="center" wrapText="1"/>
    </xf>
    <xf numFmtId="1" fontId="5" fillId="0" borderId="7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0"/>
  <sheetViews>
    <sheetView tabSelected="1" topLeftCell="A76" workbookViewId="0">
      <selection activeCell="M82" sqref="M82"/>
    </sheetView>
  </sheetViews>
  <sheetFormatPr defaultRowHeight="16.5" x14ac:dyDescent="0.3"/>
  <cols>
    <col min="1" max="1" width="9.140625" style="17"/>
    <col min="2" max="2" width="20.5703125" style="17" customWidth="1"/>
    <col min="3" max="3" width="15.7109375" style="17" customWidth="1"/>
    <col min="4" max="4" width="14.42578125" style="18" customWidth="1"/>
    <col min="5" max="5" width="16.42578125" style="18" customWidth="1"/>
    <col min="6" max="6" width="9.140625" style="17"/>
    <col min="7" max="7" width="12.140625" style="17" hidden="1" customWidth="1"/>
    <col min="8" max="8" width="14.5703125" style="25" customWidth="1"/>
    <col min="9" max="9" width="9.140625" style="17"/>
    <col min="10" max="10" width="20.85546875" style="17" customWidth="1"/>
    <col min="11" max="16384" width="9.140625" style="17"/>
  </cols>
  <sheetData>
    <row r="1" spans="1:11" x14ac:dyDescent="0.3">
      <c r="A1" s="27"/>
      <c r="B1" s="27"/>
      <c r="C1" s="27"/>
      <c r="D1" s="26" t="s">
        <v>67</v>
      </c>
      <c r="E1" s="26"/>
      <c r="F1" s="26"/>
      <c r="G1" s="26"/>
      <c r="H1" s="26"/>
    </row>
    <row r="2" spans="1:11" x14ac:dyDescent="0.3">
      <c r="A2" s="27"/>
      <c r="B2" s="27"/>
      <c r="C2" s="27"/>
      <c r="D2" s="26"/>
      <c r="E2" s="26"/>
      <c r="F2" s="26"/>
      <c r="G2" s="26"/>
      <c r="H2" s="26"/>
    </row>
    <row r="3" spans="1:11" x14ac:dyDescent="0.3">
      <c r="A3" s="27"/>
      <c r="B3" s="27"/>
      <c r="C3" s="27"/>
      <c r="D3" s="26"/>
      <c r="E3" s="26"/>
      <c r="F3" s="26"/>
      <c r="G3" s="26"/>
      <c r="H3" s="26"/>
    </row>
    <row r="4" spans="1:11" x14ac:dyDescent="0.3">
      <c r="A4" s="27"/>
      <c r="B4" s="27"/>
      <c r="C4" s="27"/>
      <c r="D4" s="26"/>
      <c r="E4" s="26"/>
      <c r="F4" s="26"/>
      <c r="G4" s="26"/>
      <c r="H4" s="26"/>
    </row>
    <row r="5" spans="1:11" x14ac:dyDescent="0.3">
      <c r="A5" s="27"/>
      <c r="B5" s="27"/>
      <c r="C5" s="27"/>
      <c r="D5" s="26"/>
      <c r="E5" s="26"/>
      <c r="F5" s="26"/>
      <c r="G5" s="26"/>
      <c r="H5" s="26"/>
    </row>
    <row r="6" spans="1:11" ht="21.75" customHeight="1" x14ac:dyDescent="0.3">
      <c r="A6" s="27"/>
      <c r="B6" s="27"/>
      <c r="C6" s="27"/>
      <c r="D6" s="26"/>
      <c r="E6" s="26"/>
      <c r="F6" s="26"/>
      <c r="G6" s="26"/>
      <c r="H6" s="26"/>
    </row>
    <row r="7" spans="1:11" ht="99" customHeight="1" x14ac:dyDescent="0.3">
      <c r="A7" s="34" t="s">
        <v>66</v>
      </c>
      <c r="B7" s="34"/>
      <c r="C7" s="34"/>
      <c r="D7" s="34"/>
      <c r="E7" s="34"/>
      <c r="F7" s="34"/>
      <c r="G7" s="34"/>
      <c r="H7" s="34"/>
      <c r="I7" s="16"/>
      <c r="J7" s="16"/>
      <c r="K7" s="16"/>
    </row>
    <row r="8" spans="1:11" ht="18" thickBot="1" x14ac:dyDescent="0.35">
      <c r="A8" s="1" t="s">
        <v>59</v>
      </c>
      <c r="H8" s="19"/>
    </row>
    <row r="9" spans="1:11" ht="183.75" customHeight="1" x14ac:dyDescent="0.3">
      <c r="A9" s="28" t="s">
        <v>0</v>
      </c>
      <c r="B9" s="28" t="s">
        <v>1</v>
      </c>
      <c r="C9" s="28" t="s">
        <v>63</v>
      </c>
      <c r="D9" s="31" t="s">
        <v>64</v>
      </c>
      <c r="E9" s="31" t="s">
        <v>2</v>
      </c>
      <c r="F9" s="28" t="s">
        <v>65</v>
      </c>
      <c r="G9" s="2" t="s">
        <v>3</v>
      </c>
      <c r="H9" s="46"/>
    </row>
    <row r="10" spans="1:11" x14ac:dyDescent="0.3">
      <c r="A10" s="29"/>
      <c r="B10" s="29"/>
      <c r="C10" s="29"/>
      <c r="D10" s="32"/>
      <c r="E10" s="32"/>
      <c r="F10" s="29"/>
      <c r="G10" s="3" t="s">
        <v>4</v>
      </c>
      <c r="H10" s="47"/>
    </row>
    <row r="11" spans="1:11" ht="17.25" thickBot="1" x14ac:dyDescent="0.35">
      <c r="A11" s="30"/>
      <c r="B11" s="30"/>
      <c r="C11" s="30"/>
      <c r="D11" s="33"/>
      <c r="E11" s="33"/>
      <c r="F11" s="30"/>
      <c r="G11" s="20"/>
      <c r="H11" s="48"/>
    </row>
    <row r="12" spans="1:11" ht="18" thickBot="1" x14ac:dyDescent="0.35">
      <c r="A12" s="40" t="s">
        <v>60</v>
      </c>
      <c r="B12" s="41"/>
      <c r="C12" s="41"/>
      <c r="D12" s="41"/>
      <c r="E12" s="41"/>
      <c r="F12" s="41"/>
      <c r="G12" s="41"/>
      <c r="H12" s="42"/>
    </row>
    <row r="13" spans="1:11" ht="33.75" thickBot="1" x14ac:dyDescent="0.35">
      <c r="A13" s="4" t="s">
        <v>5</v>
      </c>
      <c r="B13" s="5" t="s">
        <v>6</v>
      </c>
      <c r="C13" s="5">
        <v>1</v>
      </c>
      <c r="D13" s="6">
        <f>832000*E13%</f>
        <v>565760</v>
      </c>
      <c r="E13" s="6">
        <v>68</v>
      </c>
      <c r="F13" s="5">
        <v>1</v>
      </c>
      <c r="G13" s="7">
        <v>460000</v>
      </c>
      <c r="H13" s="21">
        <f>+D13*C13</f>
        <v>565760</v>
      </c>
    </row>
    <row r="14" spans="1:11" ht="86.25" customHeight="1" thickBot="1" x14ac:dyDescent="0.35">
      <c r="A14" s="4" t="s">
        <v>7</v>
      </c>
      <c r="B14" s="5" t="s">
        <v>8</v>
      </c>
      <c r="C14" s="5">
        <v>1</v>
      </c>
      <c r="D14" s="6">
        <f>+D13*E14%</f>
        <v>441292.79999999999</v>
      </c>
      <c r="E14" s="6">
        <v>78</v>
      </c>
      <c r="F14" s="5">
        <v>1</v>
      </c>
      <c r="G14" s="7">
        <v>370000</v>
      </c>
      <c r="H14" s="21">
        <f t="shared" ref="H14" si="0">+D14*C14</f>
        <v>441292.79999999999</v>
      </c>
    </row>
    <row r="15" spans="1:11" ht="69" customHeight="1" thickBot="1" x14ac:dyDescent="0.35">
      <c r="A15" s="4" t="s">
        <v>9</v>
      </c>
      <c r="B15" s="5" t="s">
        <v>10</v>
      </c>
      <c r="C15" s="5">
        <v>2</v>
      </c>
      <c r="D15" s="6">
        <f>D13*E15/100</f>
        <v>429977.59999999998</v>
      </c>
      <c r="E15" s="6">
        <v>76</v>
      </c>
      <c r="F15" s="5">
        <v>1</v>
      </c>
      <c r="G15" s="7">
        <v>720000</v>
      </c>
      <c r="H15" s="21">
        <f>D15*C15</f>
        <v>859955.19999999995</v>
      </c>
    </row>
    <row r="16" spans="1:11" ht="18" thickBot="1" x14ac:dyDescent="0.35">
      <c r="A16" s="8"/>
      <c r="B16" s="9" t="s">
        <v>11</v>
      </c>
      <c r="C16" s="9">
        <v>4</v>
      </c>
      <c r="D16" s="10"/>
      <c r="E16" s="10"/>
      <c r="F16" s="9"/>
      <c r="G16" s="11">
        <v>1550000</v>
      </c>
      <c r="H16" s="22">
        <f>SUM(H13:H15)</f>
        <v>1867008</v>
      </c>
    </row>
    <row r="17" spans="1:10" ht="18" thickBot="1" x14ac:dyDescent="0.35">
      <c r="A17" s="40" t="s">
        <v>12</v>
      </c>
      <c r="B17" s="41"/>
      <c r="C17" s="41"/>
      <c r="D17" s="41"/>
      <c r="E17" s="41"/>
      <c r="F17" s="41"/>
      <c r="G17" s="42"/>
      <c r="H17" s="23"/>
    </row>
    <row r="18" spans="1:10" ht="66.75" thickBot="1" x14ac:dyDescent="0.35">
      <c r="A18" s="4" t="s">
        <v>5</v>
      </c>
      <c r="B18" s="5" t="s">
        <v>13</v>
      </c>
      <c r="C18" s="5">
        <v>1</v>
      </c>
      <c r="D18" s="6">
        <f>565760*E18%</f>
        <v>231961.59999999998</v>
      </c>
      <c r="E18" s="6">
        <v>41</v>
      </c>
      <c r="F18" s="5">
        <v>1</v>
      </c>
      <c r="G18" s="7">
        <v>200000</v>
      </c>
      <c r="H18" s="21">
        <f t="shared" ref="H18:H21" si="1">+D18*C18</f>
        <v>231961.59999999998</v>
      </c>
    </row>
    <row r="19" spans="1:10" ht="66.75" thickBot="1" x14ac:dyDescent="0.35">
      <c r="A19" s="4" t="s">
        <v>7</v>
      </c>
      <c r="B19" s="5" t="s">
        <v>14</v>
      </c>
      <c r="C19" s="5">
        <v>2</v>
      </c>
      <c r="D19" s="6">
        <f t="shared" ref="D19:D23" si="2">565760*E19%</f>
        <v>231961.59999999998</v>
      </c>
      <c r="E19" s="6">
        <v>41</v>
      </c>
      <c r="F19" s="5">
        <v>1</v>
      </c>
      <c r="G19" s="7">
        <v>400000</v>
      </c>
      <c r="H19" s="21">
        <f t="shared" si="1"/>
        <v>463923.19999999995</v>
      </c>
    </row>
    <row r="20" spans="1:10" ht="50.25" thickBot="1" x14ac:dyDescent="0.35">
      <c r="A20" s="4" t="s">
        <v>9</v>
      </c>
      <c r="B20" s="5" t="s">
        <v>15</v>
      </c>
      <c r="C20" s="5">
        <v>2</v>
      </c>
      <c r="D20" s="6">
        <f t="shared" si="2"/>
        <v>328140.79999999999</v>
      </c>
      <c r="E20" s="6">
        <v>58</v>
      </c>
      <c r="F20" s="5">
        <v>1</v>
      </c>
      <c r="G20" s="7">
        <v>560000</v>
      </c>
      <c r="H20" s="21">
        <f t="shared" si="1"/>
        <v>656281.59999999998</v>
      </c>
    </row>
    <row r="21" spans="1:10" ht="50.25" thickBot="1" x14ac:dyDescent="0.35">
      <c r="A21" s="4" t="s">
        <v>16</v>
      </c>
      <c r="B21" s="5" t="s">
        <v>17</v>
      </c>
      <c r="C21" s="5">
        <v>1</v>
      </c>
      <c r="D21" s="6">
        <f t="shared" si="2"/>
        <v>243276.79999999999</v>
      </c>
      <c r="E21" s="6">
        <v>43</v>
      </c>
      <c r="F21" s="5">
        <v>1</v>
      </c>
      <c r="G21" s="7">
        <v>210000</v>
      </c>
      <c r="H21" s="21">
        <f t="shared" si="1"/>
        <v>243276.79999999999</v>
      </c>
    </row>
    <row r="22" spans="1:10" ht="50.25" thickBot="1" x14ac:dyDescent="0.35">
      <c r="A22" s="4" t="s">
        <v>18</v>
      </c>
      <c r="B22" s="5" t="s">
        <v>19</v>
      </c>
      <c r="C22" s="5">
        <v>1</v>
      </c>
      <c r="D22" s="6">
        <v>300000</v>
      </c>
      <c r="E22" s="6">
        <f>D22/D13*100</f>
        <v>53.026018099547514</v>
      </c>
      <c r="F22" s="5">
        <v>1</v>
      </c>
      <c r="G22" s="7">
        <v>240000</v>
      </c>
      <c r="H22" s="21">
        <f>D22</f>
        <v>300000</v>
      </c>
      <c r="J22" s="21"/>
    </row>
    <row r="23" spans="1:10" ht="50.25" thickBot="1" x14ac:dyDescent="0.35">
      <c r="A23" s="4" t="s">
        <v>27</v>
      </c>
      <c r="B23" s="5" t="s">
        <v>57</v>
      </c>
      <c r="C23" s="5">
        <v>2</v>
      </c>
      <c r="D23" s="6">
        <f t="shared" si="2"/>
        <v>181043.20000000001</v>
      </c>
      <c r="E23" s="6">
        <v>32</v>
      </c>
      <c r="F23" s="5">
        <v>1</v>
      </c>
      <c r="G23" s="7">
        <v>160000</v>
      </c>
      <c r="H23" s="21">
        <f>D23*C23</f>
        <v>362086.40000000002</v>
      </c>
    </row>
    <row r="24" spans="1:10" ht="17.25" thickBot="1" x14ac:dyDescent="0.35">
      <c r="A24" s="8"/>
      <c r="B24" s="9" t="s">
        <v>11</v>
      </c>
      <c r="C24" s="9">
        <f>C18+C19+C20+C21+C22+C23</f>
        <v>9</v>
      </c>
      <c r="D24" s="10"/>
      <c r="E24" s="10"/>
      <c r="F24" s="9"/>
      <c r="G24" s="11">
        <v>1610000</v>
      </c>
      <c r="H24" s="24">
        <f>SUM(H18:H23)</f>
        <v>2257529.6</v>
      </c>
    </row>
    <row r="25" spans="1:10" ht="93" customHeight="1" thickBot="1" x14ac:dyDescent="0.35">
      <c r="A25" s="40" t="s">
        <v>61</v>
      </c>
      <c r="B25" s="41"/>
      <c r="C25" s="41"/>
      <c r="D25" s="41"/>
      <c r="E25" s="41"/>
      <c r="F25" s="41"/>
      <c r="G25" s="42"/>
      <c r="H25" s="23"/>
    </row>
    <row r="26" spans="1:10" ht="33.75" thickBot="1" x14ac:dyDescent="0.35">
      <c r="A26" s="4" t="s">
        <v>5</v>
      </c>
      <c r="B26" s="5" t="s">
        <v>20</v>
      </c>
      <c r="C26" s="5">
        <v>1</v>
      </c>
      <c r="D26" s="6">
        <f>565760*E26%</f>
        <v>356428.79999999999</v>
      </c>
      <c r="E26" s="6">
        <v>63</v>
      </c>
      <c r="F26" s="5">
        <v>1</v>
      </c>
      <c r="G26" s="7">
        <v>300000</v>
      </c>
      <c r="H26" s="21">
        <f>+D26*C26</f>
        <v>356428.79999999999</v>
      </c>
    </row>
    <row r="27" spans="1:10" ht="33.75" thickBot="1" x14ac:dyDescent="0.35">
      <c r="A27" s="4" t="s">
        <v>7</v>
      </c>
      <c r="B27" s="5" t="s">
        <v>20</v>
      </c>
      <c r="C27" s="5">
        <v>7</v>
      </c>
      <c r="D27" s="6">
        <f t="shared" ref="D27:D30" si="3">565760*E27%</f>
        <v>328140.79999999999</v>
      </c>
      <c r="E27" s="6">
        <v>58</v>
      </c>
      <c r="F27" s="5">
        <v>1</v>
      </c>
      <c r="G27" s="7">
        <v>1960000</v>
      </c>
      <c r="H27" s="21">
        <f t="shared" ref="H27:H29" si="4">+D27*C27</f>
        <v>2296985.6000000001</v>
      </c>
    </row>
    <row r="28" spans="1:10" ht="33.75" thickBot="1" x14ac:dyDescent="0.35">
      <c r="A28" s="4" t="s">
        <v>9</v>
      </c>
      <c r="B28" s="5" t="s">
        <v>20</v>
      </c>
      <c r="C28" s="5">
        <v>8</v>
      </c>
      <c r="D28" s="6">
        <f t="shared" si="3"/>
        <v>294195.20000000001</v>
      </c>
      <c r="E28" s="6">
        <v>52</v>
      </c>
      <c r="F28" s="5">
        <v>1</v>
      </c>
      <c r="G28" s="7">
        <v>2000000</v>
      </c>
      <c r="H28" s="21">
        <f t="shared" si="4"/>
        <v>2353561.6000000001</v>
      </c>
    </row>
    <row r="29" spans="1:10" ht="33.75" thickBot="1" x14ac:dyDescent="0.35">
      <c r="A29" s="4" t="s">
        <v>16</v>
      </c>
      <c r="B29" s="5" t="s">
        <v>20</v>
      </c>
      <c r="C29" s="5">
        <v>10</v>
      </c>
      <c r="D29" s="6">
        <f t="shared" si="3"/>
        <v>271564.79999999999</v>
      </c>
      <c r="E29" s="6">
        <v>48</v>
      </c>
      <c r="F29" s="5">
        <v>1</v>
      </c>
      <c r="G29" s="7">
        <v>2300000</v>
      </c>
      <c r="H29" s="21">
        <f t="shared" si="4"/>
        <v>2715648</v>
      </c>
    </row>
    <row r="30" spans="1:10" ht="33.75" thickBot="1" x14ac:dyDescent="0.35">
      <c r="A30" s="4" t="s">
        <v>18</v>
      </c>
      <c r="B30" s="5" t="s">
        <v>20</v>
      </c>
      <c r="C30" s="5">
        <v>6</v>
      </c>
      <c r="D30" s="6">
        <f t="shared" si="3"/>
        <v>220646.39999999999</v>
      </c>
      <c r="E30" s="6">
        <v>39</v>
      </c>
      <c r="F30" s="5">
        <v>1</v>
      </c>
      <c r="G30" s="7">
        <v>1140000</v>
      </c>
      <c r="H30" s="21">
        <f>+D30*C30</f>
        <v>1323878.3999999999</v>
      </c>
    </row>
    <row r="31" spans="1:10" ht="18" thickBot="1" x14ac:dyDescent="0.35">
      <c r="A31" s="8"/>
      <c r="B31" s="9" t="s">
        <v>11</v>
      </c>
      <c r="C31" s="9">
        <v>32</v>
      </c>
      <c r="D31" s="10"/>
      <c r="E31" s="10"/>
      <c r="F31" s="9"/>
      <c r="G31" s="11">
        <v>7700000</v>
      </c>
      <c r="H31" s="22">
        <f>SUM(H26:H30)</f>
        <v>9046502.4000000004</v>
      </c>
    </row>
    <row r="32" spans="1:10" ht="18" thickBot="1" x14ac:dyDescent="0.35">
      <c r="A32" s="40" t="s">
        <v>21</v>
      </c>
      <c r="B32" s="41"/>
      <c r="C32" s="41"/>
      <c r="D32" s="41"/>
      <c r="E32" s="41"/>
      <c r="F32" s="41"/>
      <c r="G32" s="42"/>
      <c r="H32" s="23"/>
    </row>
    <row r="33" spans="1:8" ht="33.75" thickBot="1" x14ac:dyDescent="0.35">
      <c r="A33" s="4" t="s">
        <v>5</v>
      </c>
      <c r="B33" s="5" t="s">
        <v>22</v>
      </c>
      <c r="C33" s="5">
        <v>1</v>
      </c>
      <c r="D33" s="6">
        <f>565760*E33%</f>
        <v>429977.59999999998</v>
      </c>
      <c r="E33" s="6">
        <v>76</v>
      </c>
      <c r="F33" s="5">
        <v>1</v>
      </c>
      <c r="G33" s="7">
        <v>360000</v>
      </c>
      <c r="H33" s="21">
        <f t="shared" ref="H33" si="5">+D33*C33</f>
        <v>429977.59999999998</v>
      </c>
    </row>
    <row r="34" spans="1:8" ht="18" thickBot="1" x14ac:dyDescent="0.35">
      <c r="A34" s="8"/>
      <c r="B34" s="9" t="s">
        <v>11</v>
      </c>
      <c r="C34" s="9">
        <v>1</v>
      </c>
      <c r="D34" s="10"/>
      <c r="E34" s="10"/>
      <c r="F34" s="9"/>
      <c r="G34" s="12">
        <v>360000</v>
      </c>
      <c r="H34" s="22">
        <f>H33</f>
        <v>429977.59999999998</v>
      </c>
    </row>
    <row r="35" spans="1:8" ht="34.5" customHeight="1" thickBot="1" x14ac:dyDescent="0.35">
      <c r="A35" s="40" t="s">
        <v>23</v>
      </c>
      <c r="B35" s="41"/>
      <c r="C35" s="41"/>
      <c r="D35" s="41"/>
      <c r="E35" s="41"/>
      <c r="F35" s="41"/>
      <c r="G35" s="42"/>
      <c r="H35" s="23"/>
    </row>
    <row r="36" spans="1:8" ht="17.25" thickBot="1" x14ac:dyDescent="0.35">
      <c r="A36" s="4" t="s">
        <v>5</v>
      </c>
      <c r="B36" s="5" t="s">
        <v>24</v>
      </c>
      <c r="C36" s="5">
        <v>1</v>
      </c>
      <c r="D36" s="6">
        <f>565760*E36%</f>
        <v>356428.79999999999</v>
      </c>
      <c r="E36" s="6">
        <v>63</v>
      </c>
      <c r="F36" s="5">
        <v>1</v>
      </c>
      <c r="G36" s="7">
        <v>300000</v>
      </c>
      <c r="H36" s="23">
        <f>+D36*C36</f>
        <v>356428.79999999999</v>
      </c>
    </row>
    <row r="37" spans="1:8" ht="33.75" thickBot="1" x14ac:dyDescent="0.35">
      <c r="A37" s="4" t="s">
        <v>7</v>
      </c>
      <c r="B37" s="5" t="s">
        <v>25</v>
      </c>
      <c r="C37" s="5">
        <v>1</v>
      </c>
      <c r="D37" s="6">
        <f t="shared" ref="D37:D41" si="6">565760*E37%</f>
        <v>311168</v>
      </c>
      <c r="E37" s="6">
        <v>55</v>
      </c>
      <c r="F37" s="5">
        <v>1</v>
      </c>
      <c r="G37" s="7">
        <v>265000</v>
      </c>
      <c r="H37" s="23">
        <f t="shared" ref="H37:H41" si="7">+D37*C37</f>
        <v>311168</v>
      </c>
    </row>
    <row r="38" spans="1:8" ht="33.75" thickBot="1" x14ac:dyDescent="0.35">
      <c r="A38" s="4" t="s">
        <v>9</v>
      </c>
      <c r="B38" s="5" t="s">
        <v>25</v>
      </c>
      <c r="C38" s="5">
        <v>1</v>
      </c>
      <c r="D38" s="6">
        <f t="shared" si="6"/>
        <v>311168</v>
      </c>
      <c r="E38" s="6">
        <v>55</v>
      </c>
      <c r="F38" s="5">
        <v>1</v>
      </c>
      <c r="G38" s="7">
        <v>265000</v>
      </c>
      <c r="H38" s="23">
        <f t="shared" si="7"/>
        <v>311168</v>
      </c>
    </row>
    <row r="39" spans="1:8" ht="33.75" thickBot="1" x14ac:dyDescent="0.35">
      <c r="A39" s="4" t="s">
        <v>16</v>
      </c>
      <c r="B39" s="5" t="s">
        <v>25</v>
      </c>
      <c r="C39" s="5">
        <v>1</v>
      </c>
      <c r="D39" s="6">
        <f t="shared" si="6"/>
        <v>311168</v>
      </c>
      <c r="E39" s="6">
        <v>55</v>
      </c>
      <c r="F39" s="5">
        <v>1</v>
      </c>
      <c r="G39" s="7">
        <v>265000</v>
      </c>
      <c r="H39" s="23">
        <f t="shared" si="7"/>
        <v>311168</v>
      </c>
    </row>
    <row r="40" spans="1:8" ht="33.75" thickBot="1" x14ac:dyDescent="0.35">
      <c r="A40" s="4" t="s">
        <v>18</v>
      </c>
      <c r="B40" s="5" t="s">
        <v>26</v>
      </c>
      <c r="C40" s="5">
        <v>1</v>
      </c>
      <c r="D40" s="6">
        <f t="shared" si="6"/>
        <v>277222.40000000002</v>
      </c>
      <c r="E40" s="6">
        <v>49</v>
      </c>
      <c r="F40" s="5">
        <v>1</v>
      </c>
      <c r="G40" s="7">
        <v>235000</v>
      </c>
      <c r="H40" s="23">
        <f t="shared" si="7"/>
        <v>277222.40000000002</v>
      </c>
    </row>
    <row r="41" spans="1:8" ht="33.75" thickBot="1" x14ac:dyDescent="0.35">
      <c r="A41" s="4" t="s">
        <v>27</v>
      </c>
      <c r="B41" s="5" t="s">
        <v>26</v>
      </c>
      <c r="C41" s="5">
        <v>1</v>
      </c>
      <c r="D41" s="6">
        <f t="shared" si="6"/>
        <v>277222.40000000002</v>
      </c>
      <c r="E41" s="6">
        <v>49</v>
      </c>
      <c r="F41" s="5">
        <v>1</v>
      </c>
      <c r="G41" s="7">
        <v>235000</v>
      </c>
      <c r="H41" s="23">
        <f t="shared" si="7"/>
        <v>277222.40000000002</v>
      </c>
    </row>
    <row r="42" spans="1:8" ht="18" thickBot="1" x14ac:dyDescent="0.35">
      <c r="A42" s="8"/>
      <c r="B42" s="9" t="s">
        <v>11</v>
      </c>
      <c r="C42" s="9">
        <v>6</v>
      </c>
      <c r="D42" s="10"/>
      <c r="E42" s="10"/>
      <c r="F42" s="9"/>
      <c r="G42" s="11">
        <v>1565000</v>
      </c>
      <c r="H42" s="22">
        <f>SUM(H36:H41)</f>
        <v>1844377.6000000001</v>
      </c>
    </row>
    <row r="43" spans="1:8" ht="34.5" customHeight="1" thickBot="1" x14ac:dyDescent="0.35">
      <c r="A43" s="40" t="s">
        <v>28</v>
      </c>
      <c r="B43" s="41"/>
      <c r="C43" s="41"/>
      <c r="D43" s="41"/>
      <c r="E43" s="41"/>
      <c r="F43" s="41"/>
      <c r="G43" s="42"/>
      <c r="H43" s="23"/>
    </row>
    <row r="44" spans="1:8" ht="17.25" thickBot="1" x14ac:dyDescent="0.35">
      <c r="A44" s="4" t="s">
        <v>5</v>
      </c>
      <c r="B44" s="5" t="s">
        <v>24</v>
      </c>
      <c r="C44" s="5">
        <v>1</v>
      </c>
      <c r="D44" s="6">
        <f t="shared" ref="D44:D48" si="8">565760*E44%</f>
        <v>356428.79999999999</v>
      </c>
      <c r="E44" s="6">
        <v>63</v>
      </c>
      <c r="F44" s="5">
        <v>1</v>
      </c>
      <c r="G44" s="7">
        <v>300000</v>
      </c>
      <c r="H44" s="23">
        <f t="shared" ref="H44:H48" si="9">+D44*C44</f>
        <v>356428.79999999999</v>
      </c>
    </row>
    <row r="45" spans="1:8" ht="33.75" thickBot="1" x14ac:dyDescent="0.35">
      <c r="A45" s="4" t="s">
        <v>7</v>
      </c>
      <c r="B45" s="5" t="s">
        <v>25</v>
      </c>
      <c r="C45" s="5">
        <v>1</v>
      </c>
      <c r="D45" s="6">
        <f t="shared" si="8"/>
        <v>311168</v>
      </c>
      <c r="E45" s="6">
        <v>55</v>
      </c>
      <c r="F45" s="5">
        <v>1</v>
      </c>
      <c r="G45" s="7">
        <v>265000</v>
      </c>
      <c r="H45" s="23">
        <f t="shared" si="9"/>
        <v>311168</v>
      </c>
    </row>
    <row r="46" spans="1:8" ht="33.75" thickBot="1" x14ac:dyDescent="0.35">
      <c r="A46" s="4" t="s">
        <v>9</v>
      </c>
      <c r="B46" s="5" t="s">
        <v>26</v>
      </c>
      <c r="C46" s="5">
        <v>1</v>
      </c>
      <c r="D46" s="6">
        <f t="shared" si="8"/>
        <v>277222.40000000002</v>
      </c>
      <c r="E46" s="6">
        <v>49</v>
      </c>
      <c r="F46" s="5">
        <v>1</v>
      </c>
      <c r="G46" s="7">
        <v>235000</v>
      </c>
      <c r="H46" s="23">
        <f t="shared" si="9"/>
        <v>277222.40000000002</v>
      </c>
    </row>
    <row r="47" spans="1:8" ht="33.75" thickBot="1" x14ac:dyDescent="0.35">
      <c r="A47" s="4" t="s">
        <v>16</v>
      </c>
      <c r="B47" s="5" t="s">
        <v>26</v>
      </c>
      <c r="C47" s="5">
        <v>1</v>
      </c>
      <c r="D47" s="6">
        <f t="shared" si="8"/>
        <v>277222.40000000002</v>
      </c>
      <c r="E47" s="6">
        <v>49</v>
      </c>
      <c r="F47" s="5">
        <v>1</v>
      </c>
      <c r="G47" s="7">
        <v>235000</v>
      </c>
      <c r="H47" s="23">
        <f t="shared" si="9"/>
        <v>277222.40000000002</v>
      </c>
    </row>
    <row r="48" spans="1:8" ht="33.75" thickBot="1" x14ac:dyDescent="0.35">
      <c r="A48" s="4" t="s">
        <v>18</v>
      </c>
      <c r="B48" s="5" t="s">
        <v>29</v>
      </c>
      <c r="C48" s="5">
        <v>1</v>
      </c>
      <c r="D48" s="6">
        <f t="shared" si="8"/>
        <v>237619.19999999998</v>
      </c>
      <c r="E48" s="6">
        <v>42</v>
      </c>
      <c r="F48" s="5">
        <v>1</v>
      </c>
      <c r="G48" s="7">
        <v>205000</v>
      </c>
      <c r="H48" s="23">
        <f t="shared" si="9"/>
        <v>237619.19999999998</v>
      </c>
    </row>
    <row r="49" spans="1:8" ht="18" thickBot="1" x14ac:dyDescent="0.35">
      <c r="A49" s="8"/>
      <c r="B49" s="9" t="s">
        <v>11</v>
      </c>
      <c r="C49" s="9">
        <v>5</v>
      </c>
      <c r="D49" s="10"/>
      <c r="E49" s="10"/>
      <c r="F49" s="9"/>
      <c r="G49" s="11">
        <v>1240000</v>
      </c>
      <c r="H49" s="22">
        <f>SUM(H44:H48)</f>
        <v>1459660.8</v>
      </c>
    </row>
    <row r="50" spans="1:8" ht="34.5" customHeight="1" x14ac:dyDescent="0.3">
      <c r="A50" s="43" t="s">
        <v>30</v>
      </c>
      <c r="B50" s="44"/>
      <c r="C50" s="44"/>
      <c r="D50" s="44"/>
      <c r="E50" s="44"/>
      <c r="F50" s="44"/>
      <c r="G50" s="45"/>
      <c r="H50" s="35"/>
    </row>
    <row r="51" spans="1:8" ht="18" thickBot="1" x14ac:dyDescent="0.35">
      <c r="A51" s="37" t="s">
        <v>31</v>
      </c>
      <c r="B51" s="38"/>
      <c r="C51" s="38"/>
      <c r="D51" s="38"/>
      <c r="E51" s="38"/>
      <c r="F51" s="38"/>
      <c r="G51" s="39"/>
      <c r="H51" s="36"/>
    </row>
    <row r="52" spans="1:8" ht="17.25" thickBot="1" x14ac:dyDescent="0.35">
      <c r="A52" s="4" t="s">
        <v>5</v>
      </c>
      <c r="B52" s="5" t="s">
        <v>24</v>
      </c>
      <c r="C52" s="5">
        <v>1</v>
      </c>
      <c r="D52" s="6">
        <f t="shared" ref="D52:D57" si="10">565760*E52%</f>
        <v>356428.79999999999</v>
      </c>
      <c r="E52" s="6">
        <v>63</v>
      </c>
      <c r="F52" s="5">
        <v>1</v>
      </c>
      <c r="G52" s="7">
        <v>300000</v>
      </c>
      <c r="H52" s="23">
        <f>+D52*C52</f>
        <v>356428.79999999999</v>
      </c>
    </row>
    <row r="53" spans="1:8" ht="33.75" thickBot="1" x14ac:dyDescent="0.35">
      <c r="A53" s="4" t="s">
        <v>7</v>
      </c>
      <c r="B53" s="5" t="s">
        <v>25</v>
      </c>
      <c r="C53" s="5">
        <v>1</v>
      </c>
      <c r="D53" s="6">
        <f t="shared" si="10"/>
        <v>311168</v>
      </c>
      <c r="E53" s="6">
        <v>55</v>
      </c>
      <c r="F53" s="5">
        <v>1</v>
      </c>
      <c r="G53" s="7">
        <v>265000</v>
      </c>
      <c r="H53" s="23">
        <f t="shared" ref="H53:H57" si="11">+D53*C53</f>
        <v>311168</v>
      </c>
    </row>
    <row r="54" spans="1:8" ht="33.75" thickBot="1" x14ac:dyDescent="0.35">
      <c r="A54" s="4" t="s">
        <v>9</v>
      </c>
      <c r="B54" s="5" t="s">
        <v>25</v>
      </c>
      <c r="C54" s="5">
        <v>2</v>
      </c>
      <c r="D54" s="6">
        <f t="shared" si="10"/>
        <v>311168</v>
      </c>
      <c r="E54" s="6">
        <v>55</v>
      </c>
      <c r="F54" s="5">
        <v>1</v>
      </c>
      <c r="G54" s="7">
        <v>530000</v>
      </c>
      <c r="H54" s="23">
        <f t="shared" si="11"/>
        <v>622336</v>
      </c>
    </row>
    <row r="55" spans="1:8" ht="33.75" thickBot="1" x14ac:dyDescent="0.35">
      <c r="A55" s="4" t="s">
        <v>16</v>
      </c>
      <c r="B55" s="5" t="s">
        <v>26</v>
      </c>
      <c r="C55" s="5">
        <v>1</v>
      </c>
      <c r="D55" s="6">
        <f t="shared" si="10"/>
        <v>277222.40000000002</v>
      </c>
      <c r="E55" s="6">
        <v>49</v>
      </c>
      <c r="F55" s="5">
        <v>1</v>
      </c>
      <c r="G55" s="7">
        <v>235000</v>
      </c>
      <c r="H55" s="23">
        <f t="shared" si="11"/>
        <v>277222.40000000002</v>
      </c>
    </row>
    <row r="56" spans="1:8" ht="33.75" thickBot="1" x14ac:dyDescent="0.35">
      <c r="A56" s="4" t="s">
        <v>18</v>
      </c>
      <c r="B56" s="5" t="s">
        <v>26</v>
      </c>
      <c r="C56" s="5">
        <v>1</v>
      </c>
      <c r="D56" s="6">
        <f t="shared" si="10"/>
        <v>277222.40000000002</v>
      </c>
      <c r="E56" s="6">
        <v>49</v>
      </c>
      <c r="F56" s="5">
        <v>1</v>
      </c>
      <c r="G56" s="7">
        <v>235000</v>
      </c>
      <c r="H56" s="23">
        <f t="shared" si="11"/>
        <v>277222.40000000002</v>
      </c>
    </row>
    <row r="57" spans="1:8" ht="33.75" thickBot="1" x14ac:dyDescent="0.35">
      <c r="A57" s="4" t="s">
        <v>27</v>
      </c>
      <c r="B57" s="5" t="s">
        <v>29</v>
      </c>
      <c r="C57" s="5">
        <v>1</v>
      </c>
      <c r="D57" s="6">
        <f t="shared" si="10"/>
        <v>237619.19999999998</v>
      </c>
      <c r="E57" s="6">
        <v>42</v>
      </c>
      <c r="F57" s="5">
        <v>1</v>
      </c>
      <c r="G57" s="7">
        <v>205000</v>
      </c>
      <c r="H57" s="23">
        <f t="shared" si="11"/>
        <v>237619.19999999998</v>
      </c>
    </row>
    <row r="58" spans="1:8" ht="18" thickBot="1" x14ac:dyDescent="0.35">
      <c r="A58" s="8"/>
      <c r="B58" s="9" t="s">
        <v>11</v>
      </c>
      <c r="C58" s="9">
        <v>7</v>
      </c>
      <c r="D58" s="10"/>
      <c r="E58" s="10"/>
      <c r="F58" s="9"/>
      <c r="G58" s="11">
        <v>1770000</v>
      </c>
      <c r="H58" s="22">
        <f>SUM(H52:H57)</f>
        <v>2081996.8</v>
      </c>
    </row>
    <row r="59" spans="1:8" ht="34.5" customHeight="1" x14ac:dyDescent="0.3">
      <c r="A59" s="43" t="s">
        <v>32</v>
      </c>
      <c r="B59" s="44"/>
      <c r="C59" s="44"/>
      <c r="D59" s="44"/>
      <c r="E59" s="44"/>
      <c r="F59" s="44"/>
      <c r="G59" s="45"/>
      <c r="H59" s="35"/>
    </row>
    <row r="60" spans="1:8" ht="18" thickBot="1" x14ac:dyDescent="0.35">
      <c r="A60" s="37" t="s">
        <v>33</v>
      </c>
      <c r="B60" s="38"/>
      <c r="C60" s="38"/>
      <c r="D60" s="38"/>
      <c r="E60" s="38"/>
      <c r="F60" s="38"/>
      <c r="G60" s="39"/>
      <c r="H60" s="36"/>
    </row>
    <row r="61" spans="1:8" ht="18" thickBot="1" x14ac:dyDescent="0.35">
      <c r="A61" s="4" t="s">
        <v>5</v>
      </c>
      <c r="B61" s="5" t="s">
        <v>24</v>
      </c>
      <c r="C61" s="5">
        <v>1</v>
      </c>
      <c r="D61" s="6">
        <f t="shared" ref="D61:D65" si="12">565760*E61%</f>
        <v>356428.79999999999</v>
      </c>
      <c r="E61" s="6">
        <v>63</v>
      </c>
      <c r="F61" s="5">
        <v>1</v>
      </c>
      <c r="G61" s="7">
        <v>300000</v>
      </c>
      <c r="H61" s="21">
        <f t="shared" ref="H61:H65" si="13">+D61*C61</f>
        <v>356428.79999999999</v>
      </c>
    </row>
    <row r="62" spans="1:8" ht="33.75" thickBot="1" x14ac:dyDescent="0.35">
      <c r="A62" s="4" t="s">
        <v>7</v>
      </c>
      <c r="B62" s="5" t="s">
        <v>25</v>
      </c>
      <c r="C62" s="5">
        <v>1</v>
      </c>
      <c r="D62" s="6">
        <f t="shared" si="12"/>
        <v>311168</v>
      </c>
      <c r="E62" s="6">
        <v>55</v>
      </c>
      <c r="F62" s="5">
        <v>1</v>
      </c>
      <c r="G62" s="7">
        <v>265000</v>
      </c>
      <c r="H62" s="21">
        <f t="shared" si="13"/>
        <v>311168</v>
      </c>
    </row>
    <row r="63" spans="1:8" ht="33.75" thickBot="1" x14ac:dyDescent="0.35">
      <c r="A63" s="4" t="s">
        <v>9</v>
      </c>
      <c r="B63" s="5" t="s">
        <v>26</v>
      </c>
      <c r="C63" s="5">
        <v>1</v>
      </c>
      <c r="D63" s="6">
        <f t="shared" si="12"/>
        <v>277222.40000000002</v>
      </c>
      <c r="E63" s="6">
        <v>49</v>
      </c>
      <c r="F63" s="5">
        <v>1</v>
      </c>
      <c r="G63" s="7">
        <v>235000</v>
      </c>
      <c r="H63" s="21">
        <f t="shared" si="13"/>
        <v>277222.40000000002</v>
      </c>
    </row>
    <row r="64" spans="1:8" ht="33.75" thickBot="1" x14ac:dyDescent="0.35">
      <c r="A64" s="4" t="s">
        <v>16</v>
      </c>
      <c r="B64" s="5" t="s">
        <v>26</v>
      </c>
      <c r="C64" s="5">
        <v>1</v>
      </c>
      <c r="D64" s="6">
        <f t="shared" si="12"/>
        <v>277222.40000000002</v>
      </c>
      <c r="E64" s="6">
        <v>49</v>
      </c>
      <c r="F64" s="5">
        <v>1</v>
      </c>
      <c r="G64" s="7">
        <v>235000</v>
      </c>
      <c r="H64" s="21">
        <f t="shared" si="13"/>
        <v>277222.40000000002</v>
      </c>
    </row>
    <row r="65" spans="1:8" ht="33.75" thickBot="1" x14ac:dyDescent="0.35">
      <c r="A65" s="4" t="s">
        <v>18</v>
      </c>
      <c r="B65" s="5" t="s">
        <v>29</v>
      </c>
      <c r="C65" s="5">
        <v>1</v>
      </c>
      <c r="D65" s="6">
        <f t="shared" si="12"/>
        <v>237619.19999999998</v>
      </c>
      <c r="E65" s="6">
        <v>42</v>
      </c>
      <c r="F65" s="5">
        <v>1</v>
      </c>
      <c r="G65" s="7">
        <v>205000</v>
      </c>
      <c r="H65" s="21">
        <f t="shared" si="13"/>
        <v>237619.19999999998</v>
      </c>
    </row>
    <row r="66" spans="1:8" ht="18" thickBot="1" x14ac:dyDescent="0.35">
      <c r="A66" s="8"/>
      <c r="B66" s="9" t="s">
        <v>11</v>
      </c>
      <c r="C66" s="9">
        <v>5</v>
      </c>
      <c r="D66" s="10"/>
      <c r="E66" s="10"/>
      <c r="F66" s="9"/>
      <c r="G66" s="11">
        <v>1240000</v>
      </c>
      <c r="H66" s="22">
        <f>SUM(H61:H65)</f>
        <v>1459660.8</v>
      </c>
    </row>
    <row r="67" spans="1:8" ht="51.75" customHeight="1" thickBot="1" x14ac:dyDescent="0.35">
      <c r="A67" s="40" t="s">
        <v>34</v>
      </c>
      <c r="B67" s="41"/>
      <c r="C67" s="41"/>
      <c r="D67" s="41"/>
      <c r="E67" s="41"/>
      <c r="F67" s="41"/>
      <c r="G67" s="42"/>
      <c r="H67" s="23"/>
    </row>
    <row r="68" spans="1:8" ht="17.25" thickBot="1" x14ac:dyDescent="0.35">
      <c r="A68" s="4" t="s">
        <v>5</v>
      </c>
      <c r="B68" s="5" t="s">
        <v>24</v>
      </c>
      <c r="C68" s="5">
        <v>1</v>
      </c>
      <c r="D68" s="6">
        <f t="shared" ref="D68:D74" si="14">565760*E68%</f>
        <v>356428.79999999999</v>
      </c>
      <c r="E68" s="6">
        <v>63</v>
      </c>
      <c r="F68" s="5">
        <v>1</v>
      </c>
      <c r="G68" s="7">
        <v>300000</v>
      </c>
      <c r="H68" s="23">
        <f t="shared" ref="H68:H74" si="15">+D68*C68</f>
        <v>356428.79999999999</v>
      </c>
    </row>
    <row r="69" spans="1:8" ht="33.75" thickBot="1" x14ac:dyDescent="0.35">
      <c r="A69" s="4" t="s">
        <v>7</v>
      </c>
      <c r="B69" s="5" t="s">
        <v>25</v>
      </c>
      <c r="C69" s="5">
        <v>1</v>
      </c>
      <c r="D69" s="6">
        <f t="shared" si="14"/>
        <v>311168</v>
      </c>
      <c r="E69" s="6">
        <v>55</v>
      </c>
      <c r="F69" s="5">
        <v>1</v>
      </c>
      <c r="G69" s="7">
        <v>265000</v>
      </c>
      <c r="H69" s="23">
        <f t="shared" si="15"/>
        <v>311168</v>
      </c>
    </row>
    <row r="70" spans="1:8" ht="33.75" thickBot="1" x14ac:dyDescent="0.35">
      <c r="A70" s="4" t="s">
        <v>9</v>
      </c>
      <c r="B70" s="5" t="s">
        <v>26</v>
      </c>
      <c r="C70" s="5">
        <v>1</v>
      </c>
      <c r="D70" s="6">
        <f t="shared" si="14"/>
        <v>277222.40000000002</v>
      </c>
      <c r="E70" s="6">
        <v>49</v>
      </c>
      <c r="F70" s="5">
        <v>1</v>
      </c>
      <c r="G70" s="7">
        <v>235000</v>
      </c>
      <c r="H70" s="23">
        <f t="shared" si="15"/>
        <v>277222.40000000002</v>
      </c>
    </row>
    <row r="71" spans="1:8" ht="33.75" thickBot="1" x14ac:dyDescent="0.35">
      <c r="A71" s="4" t="s">
        <v>16</v>
      </c>
      <c r="B71" s="5" t="s">
        <v>26</v>
      </c>
      <c r="C71" s="5">
        <v>1</v>
      </c>
      <c r="D71" s="6">
        <f t="shared" si="14"/>
        <v>277222.40000000002</v>
      </c>
      <c r="E71" s="6">
        <v>49</v>
      </c>
      <c r="F71" s="5">
        <v>1</v>
      </c>
      <c r="G71" s="7">
        <v>235000</v>
      </c>
      <c r="H71" s="23">
        <f t="shared" si="15"/>
        <v>277222.40000000002</v>
      </c>
    </row>
    <row r="72" spans="1:8" ht="33.75" thickBot="1" x14ac:dyDescent="0.35">
      <c r="A72" s="4" t="s">
        <v>18</v>
      </c>
      <c r="B72" s="5" t="s">
        <v>29</v>
      </c>
      <c r="C72" s="5">
        <v>1</v>
      </c>
      <c r="D72" s="6">
        <f t="shared" si="14"/>
        <v>237619.19999999998</v>
      </c>
      <c r="E72" s="6">
        <v>42</v>
      </c>
      <c r="F72" s="5">
        <v>1</v>
      </c>
      <c r="G72" s="7">
        <v>205000</v>
      </c>
      <c r="H72" s="23">
        <f t="shared" si="15"/>
        <v>237619.19999999998</v>
      </c>
    </row>
    <row r="73" spans="1:8" ht="33.75" thickBot="1" x14ac:dyDescent="0.35">
      <c r="A73" s="4" t="s">
        <v>27</v>
      </c>
      <c r="B73" s="5" t="s">
        <v>29</v>
      </c>
      <c r="C73" s="5">
        <v>1</v>
      </c>
      <c r="D73" s="6">
        <f t="shared" si="14"/>
        <v>237619.19999999998</v>
      </c>
      <c r="E73" s="6">
        <v>42</v>
      </c>
      <c r="F73" s="5">
        <v>1</v>
      </c>
      <c r="G73" s="7">
        <v>205000</v>
      </c>
      <c r="H73" s="23">
        <f t="shared" si="15"/>
        <v>237619.19999999998</v>
      </c>
    </row>
    <row r="74" spans="1:8" ht="33.75" thickBot="1" x14ac:dyDescent="0.35">
      <c r="A74" s="4" t="s">
        <v>35</v>
      </c>
      <c r="B74" s="5" t="s">
        <v>29</v>
      </c>
      <c r="C74" s="5">
        <v>1</v>
      </c>
      <c r="D74" s="6">
        <f t="shared" si="14"/>
        <v>237619.19999999998</v>
      </c>
      <c r="E74" s="6">
        <v>42</v>
      </c>
      <c r="F74" s="5">
        <v>1</v>
      </c>
      <c r="G74" s="7">
        <v>205000</v>
      </c>
      <c r="H74" s="23">
        <f t="shared" si="15"/>
        <v>237619.19999999998</v>
      </c>
    </row>
    <row r="75" spans="1:8" ht="17.25" thickBot="1" x14ac:dyDescent="0.35">
      <c r="A75" s="8"/>
      <c r="B75" s="9" t="s">
        <v>11</v>
      </c>
      <c r="C75" s="9">
        <v>7</v>
      </c>
      <c r="D75" s="10"/>
      <c r="E75" s="10"/>
      <c r="F75" s="9"/>
      <c r="G75" s="11">
        <v>1650000</v>
      </c>
      <c r="H75" s="24">
        <f>SUM(H68:H74)</f>
        <v>1934899.2</v>
      </c>
    </row>
    <row r="76" spans="1:8" ht="34.5" customHeight="1" thickBot="1" x14ac:dyDescent="0.35">
      <c r="A76" s="40" t="s">
        <v>36</v>
      </c>
      <c r="B76" s="41"/>
      <c r="C76" s="41"/>
      <c r="D76" s="41"/>
      <c r="E76" s="41"/>
      <c r="F76" s="41"/>
      <c r="G76" s="42"/>
      <c r="H76" s="23"/>
    </row>
    <row r="77" spans="1:8" ht="50.25" thickBot="1" x14ac:dyDescent="0.35">
      <c r="A77" s="4" t="s">
        <v>5</v>
      </c>
      <c r="B77" s="5" t="s">
        <v>37</v>
      </c>
      <c r="C77" s="5">
        <v>2</v>
      </c>
      <c r="D77" s="6">
        <f t="shared" ref="D77:D90" si="16">565760*E77%</f>
        <v>311168</v>
      </c>
      <c r="E77" s="6">
        <v>55</v>
      </c>
      <c r="F77" s="5">
        <v>1</v>
      </c>
      <c r="G77" s="7">
        <v>530000</v>
      </c>
      <c r="H77" s="23">
        <f t="shared" ref="H77:H90" si="17">+D77*C77</f>
        <v>622336</v>
      </c>
    </row>
    <row r="78" spans="1:8" ht="33.75" thickBot="1" x14ac:dyDescent="0.35">
      <c r="A78" s="4" t="s">
        <v>7</v>
      </c>
      <c r="B78" s="5" t="s">
        <v>25</v>
      </c>
      <c r="C78" s="5">
        <v>2</v>
      </c>
      <c r="D78" s="6">
        <f t="shared" si="16"/>
        <v>311168</v>
      </c>
      <c r="E78" s="6">
        <v>55</v>
      </c>
      <c r="F78" s="5">
        <v>1</v>
      </c>
      <c r="G78" s="7">
        <v>530000</v>
      </c>
      <c r="H78" s="23">
        <f t="shared" si="17"/>
        <v>622336</v>
      </c>
    </row>
    <row r="79" spans="1:8" ht="33.75" thickBot="1" x14ac:dyDescent="0.35">
      <c r="A79" s="4" t="s">
        <v>9</v>
      </c>
      <c r="B79" s="5" t="s">
        <v>25</v>
      </c>
      <c r="C79" s="5">
        <v>1</v>
      </c>
      <c r="D79" s="6">
        <v>166580</v>
      </c>
      <c r="E79" s="6" t="s">
        <v>70</v>
      </c>
      <c r="F79" s="5">
        <v>1</v>
      </c>
      <c r="G79" s="7">
        <v>265000</v>
      </c>
      <c r="H79" s="23">
        <f t="shared" si="17"/>
        <v>166580</v>
      </c>
    </row>
    <row r="80" spans="1:8" ht="33.75" thickBot="1" x14ac:dyDescent="0.35">
      <c r="A80" s="4" t="s">
        <v>16</v>
      </c>
      <c r="B80" s="5" t="s">
        <v>25</v>
      </c>
      <c r="C80" s="5">
        <v>1</v>
      </c>
      <c r="D80" s="6">
        <f t="shared" si="16"/>
        <v>311168</v>
      </c>
      <c r="E80" s="6">
        <v>55</v>
      </c>
      <c r="F80" s="5">
        <v>1</v>
      </c>
      <c r="G80" s="7">
        <v>265000</v>
      </c>
      <c r="H80" s="23">
        <f t="shared" si="17"/>
        <v>311168</v>
      </c>
    </row>
    <row r="81" spans="1:8" ht="33.75" thickBot="1" x14ac:dyDescent="0.35">
      <c r="A81" s="4" t="s">
        <v>18</v>
      </c>
      <c r="B81" s="5" t="s">
        <v>26</v>
      </c>
      <c r="C81" s="5">
        <v>1</v>
      </c>
      <c r="D81" s="6">
        <f t="shared" si="16"/>
        <v>277222.40000000002</v>
      </c>
      <c r="E81" s="6">
        <v>49</v>
      </c>
      <c r="F81" s="5">
        <v>1</v>
      </c>
      <c r="G81" s="7">
        <v>235000</v>
      </c>
      <c r="H81" s="23">
        <f t="shared" si="17"/>
        <v>277222.40000000002</v>
      </c>
    </row>
    <row r="82" spans="1:8" ht="33.75" thickBot="1" x14ac:dyDescent="0.35">
      <c r="A82" s="4" t="s">
        <v>27</v>
      </c>
      <c r="B82" s="5" t="s">
        <v>26</v>
      </c>
      <c r="C82" s="5">
        <v>1</v>
      </c>
      <c r="D82" s="6">
        <f t="shared" si="16"/>
        <v>277222.40000000002</v>
      </c>
      <c r="E82" s="6">
        <v>49</v>
      </c>
      <c r="F82" s="5">
        <v>6</v>
      </c>
      <c r="G82" s="7">
        <v>235000</v>
      </c>
      <c r="H82" s="23">
        <f t="shared" si="17"/>
        <v>277222.40000000002</v>
      </c>
    </row>
    <row r="83" spans="1:8" ht="33.75" thickBot="1" x14ac:dyDescent="0.35">
      <c r="A83" s="4" t="s">
        <v>35</v>
      </c>
      <c r="B83" s="5" t="s">
        <v>26</v>
      </c>
      <c r="C83" s="5">
        <v>1</v>
      </c>
      <c r="D83" s="6">
        <f t="shared" si="16"/>
        <v>277222.40000000002</v>
      </c>
      <c r="E83" s="6">
        <v>49</v>
      </c>
      <c r="F83" s="5">
        <v>1</v>
      </c>
      <c r="G83" s="7">
        <v>235000</v>
      </c>
      <c r="H83" s="23">
        <f t="shared" si="17"/>
        <v>277222.40000000002</v>
      </c>
    </row>
    <row r="84" spans="1:8" ht="33.75" thickBot="1" x14ac:dyDescent="0.35">
      <c r="A84" s="4" t="s">
        <v>38</v>
      </c>
      <c r="B84" s="5" t="s">
        <v>26</v>
      </c>
      <c r="C84" s="5">
        <v>1</v>
      </c>
      <c r="D84" s="6">
        <f t="shared" si="16"/>
        <v>277222.40000000002</v>
      </c>
      <c r="E84" s="6">
        <v>49</v>
      </c>
      <c r="F84" s="5">
        <v>1</v>
      </c>
      <c r="G84" s="7">
        <v>235000</v>
      </c>
      <c r="H84" s="23">
        <f t="shared" si="17"/>
        <v>277222.40000000002</v>
      </c>
    </row>
    <row r="85" spans="1:8" ht="33.75" thickBot="1" x14ac:dyDescent="0.35">
      <c r="A85" s="4" t="s">
        <v>39</v>
      </c>
      <c r="B85" s="5" t="s">
        <v>26</v>
      </c>
      <c r="C85" s="5">
        <v>1</v>
      </c>
      <c r="D85" s="6">
        <f t="shared" si="16"/>
        <v>277222.40000000002</v>
      </c>
      <c r="E85" s="6">
        <v>49</v>
      </c>
      <c r="F85" s="5">
        <v>1</v>
      </c>
      <c r="G85" s="7">
        <v>235000</v>
      </c>
      <c r="H85" s="23">
        <f t="shared" si="17"/>
        <v>277222.40000000002</v>
      </c>
    </row>
    <row r="86" spans="1:8" ht="33.75" thickBot="1" x14ac:dyDescent="0.35">
      <c r="A86" s="4" t="s">
        <v>40</v>
      </c>
      <c r="B86" s="5" t="s">
        <v>26</v>
      </c>
      <c r="C86" s="5">
        <v>1</v>
      </c>
      <c r="D86" s="6">
        <f t="shared" si="16"/>
        <v>277222.40000000002</v>
      </c>
      <c r="E86" s="6">
        <v>49</v>
      </c>
      <c r="F86" s="5">
        <v>1</v>
      </c>
      <c r="G86" s="7">
        <v>235000</v>
      </c>
      <c r="H86" s="23">
        <f t="shared" si="17"/>
        <v>277222.40000000002</v>
      </c>
    </row>
    <row r="87" spans="1:8" ht="33.75" thickBot="1" x14ac:dyDescent="0.35">
      <c r="A87" s="4" t="s">
        <v>41</v>
      </c>
      <c r="B87" s="5" t="s">
        <v>26</v>
      </c>
      <c r="C87" s="5">
        <v>4</v>
      </c>
      <c r="D87" s="6">
        <f t="shared" si="16"/>
        <v>277222.40000000002</v>
      </c>
      <c r="E87" s="6">
        <v>49</v>
      </c>
      <c r="F87" s="5">
        <v>1</v>
      </c>
      <c r="G87" s="7">
        <v>940000</v>
      </c>
      <c r="H87" s="23">
        <f>D87*C87</f>
        <v>1108889.6000000001</v>
      </c>
    </row>
    <row r="88" spans="1:8" ht="33.75" thickBot="1" x14ac:dyDescent="0.35">
      <c r="A88" s="4" t="s">
        <v>42</v>
      </c>
      <c r="B88" s="5" t="s">
        <v>26</v>
      </c>
      <c r="C88" s="5">
        <v>8</v>
      </c>
      <c r="D88" s="6">
        <f t="shared" si="16"/>
        <v>277222.40000000002</v>
      </c>
      <c r="E88" s="6">
        <v>49</v>
      </c>
      <c r="F88" s="5">
        <v>1</v>
      </c>
      <c r="G88" s="7">
        <v>1880000</v>
      </c>
      <c r="H88" s="23">
        <f t="shared" si="17"/>
        <v>2217779.2000000002</v>
      </c>
    </row>
    <row r="89" spans="1:8" ht="33.75" thickBot="1" x14ac:dyDescent="0.35">
      <c r="A89" s="4" t="s">
        <v>43</v>
      </c>
      <c r="B89" s="5" t="s">
        <v>29</v>
      </c>
      <c r="C89" s="5">
        <v>8</v>
      </c>
      <c r="D89" s="6">
        <f t="shared" si="16"/>
        <v>237619.19999999998</v>
      </c>
      <c r="E89" s="6">
        <v>42</v>
      </c>
      <c r="F89" s="5">
        <v>1</v>
      </c>
      <c r="G89" s="7">
        <v>1640000</v>
      </c>
      <c r="H89" s="23">
        <f t="shared" si="17"/>
        <v>1900953.5999999999</v>
      </c>
    </row>
    <row r="90" spans="1:8" ht="33.75" thickBot="1" x14ac:dyDescent="0.35">
      <c r="A90" s="4" t="s">
        <v>44</v>
      </c>
      <c r="B90" s="5" t="s">
        <v>45</v>
      </c>
      <c r="C90" s="5">
        <v>13</v>
      </c>
      <c r="D90" s="6">
        <f t="shared" si="16"/>
        <v>209331.20000000001</v>
      </c>
      <c r="E90" s="6">
        <v>37</v>
      </c>
      <c r="F90" s="5">
        <v>1</v>
      </c>
      <c r="G90" s="7">
        <v>2340000</v>
      </c>
      <c r="H90" s="23">
        <f t="shared" si="17"/>
        <v>2721305.6</v>
      </c>
    </row>
    <row r="91" spans="1:8" ht="17.25" thickBot="1" x14ac:dyDescent="0.35">
      <c r="A91" s="8"/>
      <c r="B91" s="9" t="s">
        <v>11</v>
      </c>
      <c r="C91" s="9">
        <v>45</v>
      </c>
      <c r="D91" s="10"/>
      <c r="E91" s="10"/>
      <c r="F91" s="9"/>
      <c r="G91" s="11">
        <v>9800000</v>
      </c>
      <c r="H91" s="24">
        <f>SUM(H77:H90)</f>
        <v>11334682.4</v>
      </c>
    </row>
    <row r="92" spans="1:8" ht="49.5" customHeight="1" thickBot="1" x14ac:dyDescent="0.35">
      <c r="A92" s="40" t="s">
        <v>62</v>
      </c>
      <c r="B92" s="41"/>
      <c r="C92" s="41"/>
      <c r="D92" s="41"/>
      <c r="E92" s="41"/>
      <c r="F92" s="41"/>
      <c r="G92" s="42"/>
      <c r="H92" s="23"/>
    </row>
    <row r="93" spans="1:8" ht="33.75" thickBot="1" x14ac:dyDescent="0.35">
      <c r="A93" s="4" t="s">
        <v>5</v>
      </c>
      <c r="B93" s="5" t="s">
        <v>46</v>
      </c>
      <c r="C93" s="5">
        <v>1</v>
      </c>
      <c r="D93" s="6">
        <f t="shared" ref="D93:D104" si="18">565760*E93%</f>
        <v>220646.39999999999</v>
      </c>
      <c r="E93" s="6">
        <v>39</v>
      </c>
      <c r="F93" s="5">
        <v>1</v>
      </c>
      <c r="G93" s="7">
        <v>190000</v>
      </c>
      <c r="H93" s="21">
        <f t="shared" ref="H93:H105" si="19">+D93*C93</f>
        <v>220646.39999999999</v>
      </c>
    </row>
    <row r="94" spans="1:8" ht="33.75" thickBot="1" x14ac:dyDescent="0.35">
      <c r="A94" s="4" t="s">
        <v>7</v>
      </c>
      <c r="B94" s="5" t="s">
        <v>47</v>
      </c>
      <c r="C94" s="5">
        <v>1</v>
      </c>
      <c r="D94" s="6">
        <f t="shared" si="18"/>
        <v>198016</v>
      </c>
      <c r="E94" s="6">
        <v>35</v>
      </c>
      <c r="F94" s="5">
        <v>1</v>
      </c>
      <c r="G94" s="7">
        <v>170000</v>
      </c>
      <c r="H94" s="21">
        <f t="shared" si="19"/>
        <v>198016</v>
      </c>
    </row>
    <row r="95" spans="1:8" ht="33.75" thickBot="1" x14ac:dyDescent="0.35">
      <c r="A95" s="4" t="s">
        <v>9</v>
      </c>
      <c r="B95" s="5" t="s">
        <v>48</v>
      </c>
      <c r="C95" s="5">
        <v>1</v>
      </c>
      <c r="D95" s="6">
        <f t="shared" si="18"/>
        <v>231961.59999999998</v>
      </c>
      <c r="E95" s="6">
        <v>41</v>
      </c>
      <c r="F95" s="5">
        <v>1</v>
      </c>
      <c r="G95" s="7">
        <v>200000</v>
      </c>
      <c r="H95" s="21">
        <f t="shared" si="19"/>
        <v>231961.59999999998</v>
      </c>
    </row>
    <row r="96" spans="1:8" ht="18" thickBot="1" x14ac:dyDescent="0.35">
      <c r="A96" s="4" t="s">
        <v>16</v>
      </c>
      <c r="B96" s="5" t="s">
        <v>49</v>
      </c>
      <c r="C96" s="5">
        <v>1</v>
      </c>
      <c r="D96" s="6">
        <f t="shared" si="18"/>
        <v>181043.20000000001</v>
      </c>
      <c r="E96" s="6">
        <v>32</v>
      </c>
      <c r="F96" s="5">
        <v>1</v>
      </c>
      <c r="G96" s="7">
        <v>160000</v>
      </c>
      <c r="H96" s="21">
        <f t="shared" si="19"/>
        <v>181043.20000000001</v>
      </c>
    </row>
    <row r="97" spans="1:10" ht="33.75" thickBot="1" x14ac:dyDescent="0.35">
      <c r="A97" s="4" t="s">
        <v>18</v>
      </c>
      <c r="B97" s="5" t="s">
        <v>50</v>
      </c>
      <c r="C97" s="5">
        <v>1</v>
      </c>
      <c r="D97" s="6">
        <f t="shared" si="18"/>
        <v>147097.60000000001</v>
      </c>
      <c r="E97" s="6">
        <v>26</v>
      </c>
      <c r="F97" s="5">
        <v>1</v>
      </c>
      <c r="G97" s="7">
        <v>130000</v>
      </c>
      <c r="H97" s="21">
        <f t="shared" si="19"/>
        <v>147097.60000000001</v>
      </c>
    </row>
    <row r="98" spans="1:10" ht="33.75" thickBot="1" x14ac:dyDescent="0.35">
      <c r="A98" s="4" t="s">
        <v>27</v>
      </c>
      <c r="B98" s="5" t="s">
        <v>50</v>
      </c>
      <c r="C98" s="5">
        <v>11</v>
      </c>
      <c r="D98" s="6">
        <f t="shared" si="18"/>
        <v>135782.39999999999</v>
      </c>
      <c r="E98" s="6">
        <v>24</v>
      </c>
      <c r="F98" s="5">
        <v>1</v>
      </c>
      <c r="G98" s="13">
        <v>1320000</v>
      </c>
      <c r="H98" s="21">
        <f t="shared" si="19"/>
        <v>1493606.3999999999</v>
      </c>
    </row>
    <row r="99" spans="1:10" ht="33.75" thickBot="1" x14ac:dyDescent="0.35">
      <c r="A99" s="4" t="s">
        <v>35</v>
      </c>
      <c r="B99" s="5" t="s">
        <v>50</v>
      </c>
      <c r="C99" s="5">
        <v>19</v>
      </c>
      <c r="D99" s="6">
        <f t="shared" si="18"/>
        <v>135782.39999999999</v>
      </c>
      <c r="E99" s="6">
        <v>24</v>
      </c>
      <c r="F99" s="5">
        <v>0.5</v>
      </c>
      <c r="G99" s="13">
        <v>1140000</v>
      </c>
      <c r="H99" s="21">
        <f>D99*C99/2</f>
        <v>1289932.8</v>
      </c>
    </row>
    <row r="100" spans="1:10" ht="18" thickBot="1" x14ac:dyDescent="0.35">
      <c r="A100" s="4" t="s">
        <v>38</v>
      </c>
      <c r="B100" s="5" t="s">
        <v>51</v>
      </c>
      <c r="C100" s="5">
        <v>1</v>
      </c>
      <c r="D100" s="6">
        <f t="shared" si="18"/>
        <v>135782.39999999999</v>
      </c>
      <c r="E100" s="6">
        <v>24</v>
      </c>
      <c r="F100" s="5">
        <v>1</v>
      </c>
      <c r="G100" s="7">
        <v>120000</v>
      </c>
      <c r="H100" s="21">
        <f t="shared" si="19"/>
        <v>135782.39999999999</v>
      </c>
    </row>
    <row r="101" spans="1:10" ht="18" thickBot="1" x14ac:dyDescent="0.35">
      <c r="A101" s="4" t="s">
        <v>39</v>
      </c>
      <c r="B101" s="5" t="s">
        <v>52</v>
      </c>
      <c r="C101" s="5">
        <v>2</v>
      </c>
      <c r="D101" s="6">
        <f t="shared" si="18"/>
        <v>282880</v>
      </c>
      <c r="E101" s="6">
        <v>50</v>
      </c>
      <c r="F101" s="5">
        <v>1</v>
      </c>
      <c r="G101" s="7">
        <v>480000</v>
      </c>
      <c r="H101" s="21">
        <f t="shared" si="19"/>
        <v>565760</v>
      </c>
    </row>
    <row r="102" spans="1:10" ht="18" thickBot="1" x14ac:dyDescent="0.35">
      <c r="A102" s="4" t="s">
        <v>40</v>
      </c>
      <c r="B102" s="5" t="s">
        <v>52</v>
      </c>
      <c r="C102" s="5">
        <v>1</v>
      </c>
      <c r="D102" s="6">
        <f t="shared" si="18"/>
        <v>254592</v>
      </c>
      <c r="E102" s="6">
        <v>45</v>
      </c>
      <c r="F102" s="5">
        <v>1</v>
      </c>
      <c r="G102" s="7">
        <v>220000</v>
      </c>
      <c r="H102" s="21">
        <f t="shared" si="19"/>
        <v>254592</v>
      </c>
    </row>
    <row r="103" spans="1:10" ht="18" thickBot="1" x14ac:dyDescent="0.35">
      <c r="A103" s="4" t="s">
        <v>41</v>
      </c>
      <c r="B103" s="5" t="s">
        <v>53</v>
      </c>
      <c r="C103" s="5">
        <v>1</v>
      </c>
      <c r="D103" s="6">
        <f t="shared" si="18"/>
        <v>231961.59999999998</v>
      </c>
      <c r="E103" s="6">
        <v>41</v>
      </c>
      <c r="F103" s="5">
        <v>1</v>
      </c>
      <c r="G103" s="7">
        <v>200000</v>
      </c>
      <c r="H103" s="21">
        <f t="shared" si="19"/>
        <v>231961.59999999998</v>
      </c>
    </row>
    <row r="104" spans="1:10" ht="33.75" thickBot="1" x14ac:dyDescent="0.35">
      <c r="A104" s="4" t="s">
        <v>42</v>
      </c>
      <c r="B104" s="5" t="s">
        <v>54</v>
      </c>
      <c r="C104" s="5">
        <v>1</v>
      </c>
      <c r="D104" s="6">
        <f t="shared" si="18"/>
        <v>209331.20000000001</v>
      </c>
      <c r="E104" s="6">
        <v>37</v>
      </c>
      <c r="F104" s="5">
        <v>1</v>
      </c>
      <c r="G104" s="7">
        <v>180000</v>
      </c>
      <c r="H104" s="21">
        <f t="shared" si="19"/>
        <v>209331.20000000001</v>
      </c>
    </row>
    <row r="105" spans="1:10" ht="18" thickBot="1" x14ac:dyDescent="0.35">
      <c r="A105" s="4" t="s">
        <v>43</v>
      </c>
      <c r="B105" s="5" t="s">
        <v>55</v>
      </c>
      <c r="C105" s="5">
        <v>15</v>
      </c>
      <c r="D105" s="6">
        <v>150000</v>
      </c>
      <c r="E105" s="14">
        <v>26.51</v>
      </c>
      <c r="F105" s="5">
        <v>1</v>
      </c>
      <c r="G105" s="7">
        <v>2250000</v>
      </c>
      <c r="H105" s="21">
        <f t="shared" si="19"/>
        <v>2250000</v>
      </c>
    </row>
    <row r="106" spans="1:10" ht="50.25" thickBot="1" x14ac:dyDescent="0.35">
      <c r="A106" s="4" t="s">
        <v>44</v>
      </c>
      <c r="B106" s="5" t="s">
        <v>58</v>
      </c>
      <c r="C106" s="5">
        <v>3</v>
      </c>
      <c r="D106" s="6">
        <f>D13*E106/100</f>
        <v>118809.60000000001</v>
      </c>
      <c r="E106" s="14">
        <v>21</v>
      </c>
      <c r="F106" s="5"/>
      <c r="G106" s="7"/>
      <c r="H106" s="21">
        <f>D106*C106</f>
        <v>356428.80000000005</v>
      </c>
    </row>
    <row r="107" spans="1:10" ht="18" thickBot="1" x14ac:dyDescent="0.35">
      <c r="A107" s="8"/>
      <c r="B107" s="9" t="s">
        <v>11</v>
      </c>
      <c r="C107" s="9">
        <f>C93+C94+C95+C96+C97+C98+C99+C100+C101+C102+C103+C104+C105+C106</f>
        <v>59</v>
      </c>
      <c r="D107" s="6"/>
      <c r="E107" s="10"/>
      <c r="F107" s="9"/>
      <c r="G107" s="11">
        <v>6760000</v>
      </c>
      <c r="H107" s="22">
        <f>SUM(H93:H106)</f>
        <v>7766160</v>
      </c>
    </row>
    <row r="108" spans="1:10" ht="33.75" thickBot="1" x14ac:dyDescent="0.35">
      <c r="A108" s="8"/>
      <c r="B108" s="9" t="s">
        <v>56</v>
      </c>
      <c r="C108" s="9">
        <f>C16+C24+C31+C34+C42+C49+C58+C66+C75+C91+C107</f>
        <v>180</v>
      </c>
      <c r="D108" s="10"/>
      <c r="E108" s="10"/>
      <c r="F108" s="9"/>
      <c r="G108" s="15">
        <v>35245000</v>
      </c>
      <c r="H108" s="22">
        <f>H16+H24+H31+H34+H42+H49+H58+H66+H75+H91+H107</f>
        <v>41482455.200000003</v>
      </c>
      <c r="J108" s="18"/>
    </row>
    <row r="109" spans="1:10" x14ac:dyDescent="0.3">
      <c r="H109" s="18"/>
    </row>
    <row r="110" spans="1:10" x14ac:dyDescent="0.3">
      <c r="H110" s="18"/>
    </row>
    <row r="111" spans="1:10" x14ac:dyDescent="0.3">
      <c r="B111" s="17" t="s">
        <v>68</v>
      </c>
      <c r="E111" s="18" t="s">
        <v>69</v>
      </c>
      <c r="H111" s="18"/>
    </row>
    <row r="112" spans="1:10" x14ac:dyDescent="0.3">
      <c r="H112" s="18"/>
    </row>
    <row r="113" spans="8:8" x14ac:dyDescent="0.3">
      <c r="H113" s="18"/>
    </row>
    <row r="114" spans="8:8" x14ac:dyDescent="0.3">
      <c r="H114" s="18"/>
    </row>
    <row r="115" spans="8:8" x14ac:dyDescent="0.3">
      <c r="H115" s="18"/>
    </row>
    <row r="116" spans="8:8" x14ac:dyDescent="0.3">
      <c r="H116" s="18"/>
    </row>
    <row r="117" spans="8:8" x14ac:dyDescent="0.3">
      <c r="H117" s="18"/>
    </row>
    <row r="118" spans="8:8" x14ac:dyDescent="0.3">
      <c r="H118" s="18"/>
    </row>
    <row r="119" spans="8:8" x14ac:dyDescent="0.3">
      <c r="H119" s="18"/>
    </row>
    <row r="120" spans="8:8" x14ac:dyDescent="0.3">
      <c r="H120" s="18"/>
    </row>
    <row r="121" spans="8:8" x14ac:dyDescent="0.3">
      <c r="H121" s="18"/>
    </row>
    <row r="122" spans="8:8" x14ac:dyDescent="0.3">
      <c r="H122" s="18"/>
    </row>
    <row r="123" spans="8:8" x14ac:dyDescent="0.3">
      <c r="H123" s="18"/>
    </row>
    <row r="124" spans="8:8" x14ac:dyDescent="0.3">
      <c r="H124" s="18"/>
    </row>
    <row r="125" spans="8:8" x14ac:dyDescent="0.3">
      <c r="H125" s="18"/>
    </row>
    <row r="126" spans="8:8" x14ac:dyDescent="0.3">
      <c r="H126" s="18"/>
    </row>
    <row r="127" spans="8:8" x14ac:dyDescent="0.3">
      <c r="H127" s="18"/>
    </row>
    <row r="128" spans="8:8" x14ac:dyDescent="0.3">
      <c r="H128" s="18"/>
    </row>
    <row r="129" spans="8:8" x14ac:dyDescent="0.3">
      <c r="H129" s="18"/>
    </row>
    <row r="130" spans="8:8" x14ac:dyDescent="0.3">
      <c r="H130" s="19"/>
    </row>
    <row r="131" spans="8:8" x14ac:dyDescent="0.3">
      <c r="H131" s="19"/>
    </row>
    <row r="132" spans="8:8" x14ac:dyDescent="0.3">
      <c r="H132" s="19"/>
    </row>
    <row r="133" spans="8:8" x14ac:dyDescent="0.3">
      <c r="H133" s="19"/>
    </row>
    <row r="134" spans="8:8" x14ac:dyDescent="0.3">
      <c r="H134" s="19"/>
    </row>
    <row r="135" spans="8:8" x14ac:dyDescent="0.3">
      <c r="H135" s="19"/>
    </row>
    <row r="136" spans="8:8" x14ac:dyDescent="0.3">
      <c r="H136" s="19"/>
    </row>
    <row r="137" spans="8:8" x14ac:dyDescent="0.3">
      <c r="H137" s="19"/>
    </row>
    <row r="138" spans="8:8" x14ac:dyDescent="0.3">
      <c r="H138" s="19"/>
    </row>
    <row r="139" spans="8:8" x14ac:dyDescent="0.3">
      <c r="H139" s="19"/>
    </row>
    <row r="140" spans="8:8" x14ac:dyDescent="0.3">
      <c r="H140" s="19"/>
    </row>
    <row r="141" spans="8:8" x14ac:dyDescent="0.3">
      <c r="H141" s="19"/>
    </row>
    <row r="142" spans="8:8" x14ac:dyDescent="0.3">
      <c r="H142" s="19"/>
    </row>
    <row r="143" spans="8:8" x14ac:dyDescent="0.3">
      <c r="H143" s="19"/>
    </row>
    <row r="144" spans="8:8" x14ac:dyDescent="0.3">
      <c r="H144" s="19"/>
    </row>
    <row r="145" spans="8:8" x14ac:dyDescent="0.3">
      <c r="H145" s="19"/>
    </row>
    <row r="146" spans="8:8" x14ac:dyDescent="0.3">
      <c r="H146" s="19"/>
    </row>
    <row r="147" spans="8:8" x14ac:dyDescent="0.3">
      <c r="H147" s="19"/>
    </row>
    <row r="148" spans="8:8" x14ac:dyDescent="0.3">
      <c r="H148" s="19"/>
    </row>
    <row r="149" spans="8:8" x14ac:dyDescent="0.3">
      <c r="H149" s="19"/>
    </row>
    <row r="150" spans="8:8" x14ac:dyDescent="0.3">
      <c r="H150" s="19"/>
    </row>
    <row r="151" spans="8:8" x14ac:dyDescent="0.3">
      <c r="H151" s="19"/>
    </row>
    <row r="152" spans="8:8" x14ac:dyDescent="0.3">
      <c r="H152" s="19"/>
    </row>
    <row r="153" spans="8:8" x14ac:dyDescent="0.3">
      <c r="H153" s="19"/>
    </row>
    <row r="154" spans="8:8" x14ac:dyDescent="0.3">
      <c r="H154" s="19"/>
    </row>
    <row r="155" spans="8:8" x14ac:dyDescent="0.3">
      <c r="H155" s="19"/>
    </row>
    <row r="156" spans="8:8" x14ac:dyDescent="0.3">
      <c r="H156" s="19"/>
    </row>
    <row r="157" spans="8:8" x14ac:dyDescent="0.3">
      <c r="H157" s="19"/>
    </row>
    <row r="158" spans="8:8" x14ac:dyDescent="0.3">
      <c r="H158" s="19"/>
    </row>
    <row r="159" spans="8:8" x14ac:dyDescent="0.3">
      <c r="H159" s="19"/>
    </row>
    <row r="160" spans="8:8" x14ac:dyDescent="0.3">
      <c r="H160" s="19"/>
    </row>
    <row r="161" spans="8:8" x14ac:dyDescent="0.3">
      <c r="H161" s="19"/>
    </row>
    <row r="162" spans="8:8" x14ac:dyDescent="0.3">
      <c r="H162" s="19"/>
    </row>
    <row r="163" spans="8:8" x14ac:dyDescent="0.3">
      <c r="H163" s="19"/>
    </row>
    <row r="164" spans="8:8" x14ac:dyDescent="0.3">
      <c r="H164" s="19"/>
    </row>
    <row r="165" spans="8:8" x14ac:dyDescent="0.3">
      <c r="H165" s="19"/>
    </row>
    <row r="166" spans="8:8" x14ac:dyDescent="0.3">
      <c r="H166" s="19"/>
    </row>
    <row r="167" spans="8:8" x14ac:dyDescent="0.3">
      <c r="H167" s="19"/>
    </row>
    <row r="168" spans="8:8" x14ac:dyDescent="0.3">
      <c r="H168" s="19"/>
    </row>
    <row r="169" spans="8:8" x14ac:dyDescent="0.3">
      <c r="H169" s="19"/>
    </row>
    <row r="170" spans="8:8" x14ac:dyDescent="0.3">
      <c r="H170" s="19"/>
    </row>
    <row r="171" spans="8:8" x14ac:dyDescent="0.3">
      <c r="H171" s="19"/>
    </row>
    <row r="172" spans="8:8" x14ac:dyDescent="0.3">
      <c r="H172" s="19"/>
    </row>
    <row r="173" spans="8:8" x14ac:dyDescent="0.3">
      <c r="H173" s="19"/>
    </row>
    <row r="174" spans="8:8" x14ac:dyDescent="0.3">
      <c r="H174" s="19"/>
    </row>
    <row r="175" spans="8:8" x14ac:dyDescent="0.3">
      <c r="H175" s="19"/>
    </row>
    <row r="176" spans="8:8" x14ac:dyDescent="0.3">
      <c r="H176" s="19"/>
    </row>
    <row r="177" spans="8:8" x14ac:dyDescent="0.3">
      <c r="H177" s="19"/>
    </row>
    <row r="178" spans="8:8" x14ac:dyDescent="0.3">
      <c r="H178" s="19"/>
    </row>
    <row r="179" spans="8:8" x14ac:dyDescent="0.3">
      <c r="H179" s="19"/>
    </row>
    <row r="180" spans="8:8" x14ac:dyDescent="0.3">
      <c r="H180" s="19"/>
    </row>
    <row r="181" spans="8:8" x14ac:dyDescent="0.3">
      <c r="H181" s="19"/>
    </row>
    <row r="182" spans="8:8" x14ac:dyDescent="0.3">
      <c r="H182" s="19"/>
    </row>
    <row r="183" spans="8:8" x14ac:dyDescent="0.3">
      <c r="H183" s="19"/>
    </row>
    <row r="184" spans="8:8" x14ac:dyDescent="0.3">
      <c r="H184" s="19"/>
    </row>
    <row r="185" spans="8:8" x14ac:dyDescent="0.3">
      <c r="H185" s="19"/>
    </row>
    <row r="186" spans="8:8" x14ac:dyDescent="0.3">
      <c r="H186" s="19"/>
    </row>
    <row r="187" spans="8:8" x14ac:dyDescent="0.3">
      <c r="H187" s="19"/>
    </row>
    <row r="188" spans="8:8" x14ac:dyDescent="0.3">
      <c r="H188" s="19"/>
    </row>
    <row r="189" spans="8:8" x14ac:dyDescent="0.3">
      <c r="H189" s="19"/>
    </row>
    <row r="190" spans="8:8" x14ac:dyDescent="0.3">
      <c r="H190" s="19"/>
    </row>
    <row r="191" spans="8:8" x14ac:dyDescent="0.3">
      <c r="H191" s="19"/>
    </row>
    <row r="192" spans="8:8" x14ac:dyDescent="0.3">
      <c r="H192" s="19"/>
    </row>
    <row r="193" spans="8:8" x14ac:dyDescent="0.3">
      <c r="H193" s="19"/>
    </row>
    <row r="194" spans="8:8" x14ac:dyDescent="0.3">
      <c r="H194" s="19"/>
    </row>
    <row r="195" spans="8:8" x14ac:dyDescent="0.3">
      <c r="H195" s="19"/>
    </row>
    <row r="196" spans="8:8" x14ac:dyDescent="0.3">
      <c r="H196" s="19"/>
    </row>
    <row r="197" spans="8:8" x14ac:dyDescent="0.3">
      <c r="H197" s="19"/>
    </row>
    <row r="198" spans="8:8" x14ac:dyDescent="0.3">
      <c r="H198" s="19"/>
    </row>
    <row r="199" spans="8:8" x14ac:dyDescent="0.3">
      <c r="H199" s="19"/>
    </row>
    <row r="200" spans="8:8" x14ac:dyDescent="0.3">
      <c r="H200" s="19"/>
    </row>
    <row r="201" spans="8:8" x14ac:dyDescent="0.3">
      <c r="H201" s="19"/>
    </row>
    <row r="202" spans="8:8" x14ac:dyDescent="0.3">
      <c r="H202" s="19"/>
    </row>
    <row r="203" spans="8:8" x14ac:dyDescent="0.3">
      <c r="H203" s="19"/>
    </row>
    <row r="204" spans="8:8" x14ac:dyDescent="0.3">
      <c r="H204" s="19"/>
    </row>
    <row r="205" spans="8:8" x14ac:dyDescent="0.3">
      <c r="H205" s="19"/>
    </row>
    <row r="206" spans="8:8" x14ac:dyDescent="0.3">
      <c r="H206" s="19"/>
    </row>
    <row r="207" spans="8:8" x14ac:dyDescent="0.3">
      <c r="H207" s="19"/>
    </row>
    <row r="208" spans="8:8" x14ac:dyDescent="0.3">
      <c r="H208" s="19"/>
    </row>
    <row r="209" spans="8:8" x14ac:dyDescent="0.3">
      <c r="H209" s="19"/>
    </row>
    <row r="210" spans="8:8" x14ac:dyDescent="0.3">
      <c r="H210" s="19"/>
    </row>
    <row r="211" spans="8:8" x14ac:dyDescent="0.3">
      <c r="H211" s="19"/>
    </row>
    <row r="212" spans="8:8" x14ac:dyDescent="0.3">
      <c r="H212" s="19"/>
    </row>
    <row r="213" spans="8:8" x14ac:dyDescent="0.3">
      <c r="H213" s="19"/>
    </row>
    <row r="214" spans="8:8" x14ac:dyDescent="0.3">
      <c r="H214" s="19"/>
    </row>
    <row r="215" spans="8:8" x14ac:dyDescent="0.3">
      <c r="H215" s="19"/>
    </row>
    <row r="216" spans="8:8" x14ac:dyDescent="0.3">
      <c r="H216" s="19"/>
    </row>
    <row r="217" spans="8:8" x14ac:dyDescent="0.3">
      <c r="H217" s="19"/>
    </row>
    <row r="218" spans="8:8" x14ac:dyDescent="0.3">
      <c r="H218" s="19"/>
    </row>
    <row r="219" spans="8:8" x14ac:dyDescent="0.3">
      <c r="H219" s="19"/>
    </row>
    <row r="220" spans="8:8" x14ac:dyDescent="0.3">
      <c r="H220" s="19"/>
    </row>
    <row r="221" spans="8:8" x14ac:dyDescent="0.3">
      <c r="H221" s="19"/>
    </row>
    <row r="222" spans="8:8" x14ac:dyDescent="0.3">
      <c r="H222" s="19"/>
    </row>
    <row r="223" spans="8:8" x14ac:dyDescent="0.3">
      <c r="H223" s="19"/>
    </row>
    <row r="224" spans="8:8" x14ac:dyDescent="0.3">
      <c r="H224" s="19"/>
    </row>
    <row r="225" spans="8:8" x14ac:dyDescent="0.3">
      <c r="H225" s="19"/>
    </row>
    <row r="226" spans="8:8" x14ac:dyDescent="0.3">
      <c r="H226" s="19"/>
    </row>
    <row r="227" spans="8:8" x14ac:dyDescent="0.3">
      <c r="H227" s="19"/>
    </row>
    <row r="228" spans="8:8" x14ac:dyDescent="0.3">
      <c r="H228" s="19"/>
    </row>
    <row r="229" spans="8:8" x14ac:dyDescent="0.3">
      <c r="H229" s="19"/>
    </row>
    <row r="230" spans="8:8" x14ac:dyDescent="0.3">
      <c r="H230" s="19"/>
    </row>
    <row r="231" spans="8:8" x14ac:dyDescent="0.3">
      <c r="H231" s="19"/>
    </row>
    <row r="232" spans="8:8" x14ac:dyDescent="0.3">
      <c r="H232" s="19"/>
    </row>
    <row r="233" spans="8:8" x14ac:dyDescent="0.3">
      <c r="H233" s="19"/>
    </row>
    <row r="234" spans="8:8" x14ac:dyDescent="0.3">
      <c r="H234" s="19"/>
    </row>
    <row r="235" spans="8:8" x14ac:dyDescent="0.3">
      <c r="H235" s="19"/>
    </row>
    <row r="236" spans="8:8" x14ac:dyDescent="0.3">
      <c r="H236" s="19"/>
    </row>
    <row r="237" spans="8:8" x14ac:dyDescent="0.3">
      <c r="H237" s="19"/>
    </row>
    <row r="238" spans="8:8" x14ac:dyDescent="0.3">
      <c r="H238" s="19"/>
    </row>
    <row r="239" spans="8:8" x14ac:dyDescent="0.3">
      <c r="H239" s="19"/>
    </row>
    <row r="240" spans="8:8" x14ac:dyDescent="0.3">
      <c r="H240" s="19"/>
    </row>
    <row r="241" spans="8:8" x14ac:dyDescent="0.3">
      <c r="H241" s="19"/>
    </row>
    <row r="242" spans="8:8" x14ac:dyDescent="0.3">
      <c r="H242" s="19"/>
    </row>
    <row r="243" spans="8:8" x14ac:dyDescent="0.3">
      <c r="H243" s="19"/>
    </row>
    <row r="244" spans="8:8" x14ac:dyDescent="0.3">
      <c r="H244" s="19"/>
    </row>
    <row r="245" spans="8:8" x14ac:dyDescent="0.3">
      <c r="H245" s="19"/>
    </row>
    <row r="246" spans="8:8" x14ac:dyDescent="0.3">
      <c r="H246" s="19"/>
    </row>
    <row r="247" spans="8:8" x14ac:dyDescent="0.3">
      <c r="H247" s="19"/>
    </row>
    <row r="248" spans="8:8" x14ac:dyDescent="0.3">
      <c r="H248" s="19"/>
    </row>
    <row r="249" spans="8:8" x14ac:dyDescent="0.3">
      <c r="H249" s="19"/>
    </row>
    <row r="250" spans="8:8" x14ac:dyDescent="0.3">
      <c r="H250" s="19"/>
    </row>
    <row r="251" spans="8:8" x14ac:dyDescent="0.3">
      <c r="H251" s="19"/>
    </row>
    <row r="252" spans="8:8" x14ac:dyDescent="0.3">
      <c r="H252" s="19"/>
    </row>
    <row r="253" spans="8:8" x14ac:dyDescent="0.3">
      <c r="H253" s="19"/>
    </row>
    <row r="254" spans="8:8" x14ac:dyDescent="0.3">
      <c r="H254" s="19"/>
    </row>
    <row r="255" spans="8:8" x14ac:dyDescent="0.3">
      <c r="H255" s="19"/>
    </row>
    <row r="256" spans="8:8" x14ac:dyDescent="0.3">
      <c r="H256" s="19"/>
    </row>
    <row r="257" spans="8:8" x14ac:dyDescent="0.3">
      <c r="H257" s="19"/>
    </row>
    <row r="258" spans="8:8" x14ac:dyDescent="0.3">
      <c r="H258" s="19"/>
    </row>
    <row r="259" spans="8:8" x14ac:dyDescent="0.3">
      <c r="H259" s="19"/>
    </row>
    <row r="260" spans="8:8" x14ac:dyDescent="0.3">
      <c r="H260" s="19"/>
    </row>
    <row r="261" spans="8:8" x14ac:dyDescent="0.3">
      <c r="H261" s="19"/>
    </row>
    <row r="262" spans="8:8" x14ac:dyDescent="0.3">
      <c r="H262" s="19"/>
    </row>
    <row r="263" spans="8:8" x14ac:dyDescent="0.3">
      <c r="H263" s="19"/>
    </row>
    <row r="264" spans="8:8" x14ac:dyDescent="0.3">
      <c r="H264" s="19"/>
    </row>
    <row r="265" spans="8:8" x14ac:dyDescent="0.3">
      <c r="H265" s="19"/>
    </row>
    <row r="266" spans="8:8" x14ac:dyDescent="0.3">
      <c r="H266" s="19"/>
    </row>
    <row r="267" spans="8:8" x14ac:dyDescent="0.3">
      <c r="H267" s="19"/>
    </row>
    <row r="268" spans="8:8" x14ac:dyDescent="0.3">
      <c r="H268" s="19"/>
    </row>
    <row r="269" spans="8:8" x14ac:dyDescent="0.3">
      <c r="H269" s="19"/>
    </row>
    <row r="270" spans="8:8" x14ac:dyDescent="0.3">
      <c r="H270" s="19"/>
    </row>
    <row r="271" spans="8:8" x14ac:dyDescent="0.3">
      <c r="H271" s="19"/>
    </row>
    <row r="272" spans="8:8" x14ac:dyDescent="0.3">
      <c r="H272" s="19"/>
    </row>
    <row r="273" spans="8:8" x14ac:dyDescent="0.3">
      <c r="H273" s="19"/>
    </row>
    <row r="274" spans="8:8" x14ac:dyDescent="0.3">
      <c r="H274" s="19"/>
    </row>
    <row r="275" spans="8:8" x14ac:dyDescent="0.3">
      <c r="H275" s="19"/>
    </row>
    <row r="276" spans="8:8" x14ac:dyDescent="0.3">
      <c r="H276" s="19"/>
    </row>
    <row r="277" spans="8:8" x14ac:dyDescent="0.3">
      <c r="H277" s="19"/>
    </row>
    <row r="278" spans="8:8" x14ac:dyDescent="0.3">
      <c r="H278" s="19"/>
    </row>
    <row r="279" spans="8:8" x14ac:dyDescent="0.3">
      <c r="H279" s="19"/>
    </row>
    <row r="280" spans="8:8" x14ac:dyDescent="0.3">
      <c r="H280" s="19"/>
    </row>
    <row r="281" spans="8:8" x14ac:dyDescent="0.3">
      <c r="H281" s="19"/>
    </row>
    <row r="282" spans="8:8" x14ac:dyDescent="0.3">
      <c r="H282" s="19"/>
    </row>
    <row r="283" spans="8:8" x14ac:dyDescent="0.3">
      <c r="H283" s="19"/>
    </row>
    <row r="284" spans="8:8" x14ac:dyDescent="0.3">
      <c r="H284" s="19"/>
    </row>
    <row r="285" spans="8:8" x14ac:dyDescent="0.3">
      <c r="H285" s="19"/>
    </row>
    <row r="286" spans="8:8" x14ac:dyDescent="0.3">
      <c r="H286" s="19"/>
    </row>
    <row r="287" spans="8:8" x14ac:dyDescent="0.3">
      <c r="H287" s="19"/>
    </row>
    <row r="288" spans="8:8" x14ac:dyDescent="0.3">
      <c r="H288" s="19"/>
    </row>
    <row r="289" spans="8:8" x14ac:dyDescent="0.3">
      <c r="H289" s="19"/>
    </row>
    <row r="290" spans="8:8" x14ac:dyDescent="0.3">
      <c r="H290" s="19"/>
    </row>
    <row r="291" spans="8:8" x14ac:dyDescent="0.3">
      <c r="H291" s="19"/>
    </row>
    <row r="292" spans="8:8" x14ac:dyDescent="0.3">
      <c r="H292" s="19"/>
    </row>
    <row r="293" spans="8:8" x14ac:dyDescent="0.3">
      <c r="H293" s="19"/>
    </row>
    <row r="294" spans="8:8" x14ac:dyDescent="0.3">
      <c r="H294" s="19"/>
    </row>
    <row r="295" spans="8:8" x14ac:dyDescent="0.3">
      <c r="H295" s="19"/>
    </row>
    <row r="296" spans="8:8" x14ac:dyDescent="0.3">
      <c r="H296" s="19"/>
    </row>
    <row r="297" spans="8:8" x14ac:dyDescent="0.3">
      <c r="H297" s="19"/>
    </row>
    <row r="298" spans="8:8" x14ac:dyDescent="0.3">
      <c r="H298" s="19"/>
    </row>
    <row r="299" spans="8:8" x14ac:dyDescent="0.3">
      <c r="H299" s="19"/>
    </row>
    <row r="300" spans="8:8" x14ac:dyDescent="0.3">
      <c r="H300" s="19"/>
    </row>
    <row r="301" spans="8:8" x14ac:dyDescent="0.3">
      <c r="H301" s="19"/>
    </row>
    <row r="302" spans="8:8" x14ac:dyDescent="0.3">
      <c r="H302" s="19"/>
    </row>
    <row r="303" spans="8:8" x14ac:dyDescent="0.3">
      <c r="H303" s="19"/>
    </row>
    <row r="304" spans="8:8" x14ac:dyDescent="0.3">
      <c r="H304" s="19"/>
    </row>
    <row r="305" spans="8:8" x14ac:dyDescent="0.3">
      <c r="H305" s="19"/>
    </row>
    <row r="306" spans="8:8" x14ac:dyDescent="0.3">
      <c r="H306" s="19"/>
    </row>
    <row r="307" spans="8:8" x14ac:dyDescent="0.3">
      <c r="H307" s="19"/>
    </row>
    <row r="308" spans="8:8" x14ac:dyDescent="0.3">
      <c r="H308" s="19"/>
    </row>
    <row r="309" spans="8:8" x14ac:dyDescent="0.3">
      <c r="H309" s="19"/>
    </row>
    <row r="310" spans="8:8" x14ac:dyDescent="0.3">
      <c r="H310" s="19"/>
    </row>
    <row r="311" spans="8:8" x14ac:dyDescent="0.3">
      <c r="H311" s="19"/>
    </row>
    <row r="312" spans="8:8" x14ac:dyDescent="0.3">
      <c r="H312" s="19"/>
    </row>
    <row r="313" spans="8:8" x14ac:dyDescent="0.3">
      <c r="H313" s="19"/>
    </row>
    <row r="314" spans="8:8" x14ac:dyDescent="0.3">
      <c r="H314" s="19"/>
    </row>
    <row r="315" spans="8:8" x14ac:dyDescent="0.3">
      <c r="H315" s="19"/>
    </row>
    <row r="316" spans="8:8" x14ac:dyDescent="0.3">
      <c r="H316" s="19"/>
    </row>
    <row r="317" spans="8:8" x14ac:dyDescent="0.3">
      <c r="H317" s="19"/>
    </row>
    <row r="318" spans="8:8" x14ac:dyDescent="0.3">
      <c r="H318" s="19"/>
    </row>
    <row r="319" spans="8:8" x14ac:dyDescent="0.3">
      <c r="H319" s="19"/>
    </row>
    <row r="320" spans="8:8" x14ac:dyDescent="0.3">
      <c r="H320" s="19"/>
    </row>
    <row r="321" spans="8:8" x14ac:dyDescent="0.3">
      <c r="H321" s="19"/>
    </row>
    <row r="322" spans="8:8" x14ac:dyDescent="0.3">
      <c r="H322" s="19"/>
    </row>
    <row r="323" spans="8:8" x14ac:dyDescent="0.3">
      <c r="H323" s="19"/>
    </row>
    <row r="324" spans="8:8" x14ac:dyDescent="0.3">
      <c r="H324" s="19"/>
    </row>
    <row r="325" spans="8:8" x14ac:dyDescent="0.3">
      <c r="H325" s="19"/>
    </row>
    <row r="326" spans="8:8" x14ac:dyDescent="0.3">
      <c r="H326" s="19"/>
    </row>
    <row r="327" spans="8:8" x14ac:dyDescent="0.3">
      <c r="H327" s="19"/>
    </row>
    <row r="328" spans="8:8" x14ac:dyDescent="0.3">
      <c r="H328" s="19"/>
    </row>
    <row r="329" spans="8:8" x14ac:dyDescent="0.3">
      <c r="H329" s="19"/>
    </row>
    <row r="330" spans="8:8" x14ac:dyDescent="0.3">
      <c r="H330" s="19"/>
    </row>
    <row r="331" spans="8:8" x14ac:dyDescent="0.3">
      <c r="H331" s="19"/>
    </row>
    <row r="332" spans="8:8" x14ac:dyDescent="0.3">
      <c r="H332" s="19"/>
    </row>
    <row r="333" spans="8:8" x14ac:dyDescent="0.3">
      <c r="H333" s="19"/>
    </row>
    <row r="334" spans="8:8" x14ac:dyDescent="0.3">
      <c r="H334" s="19"/>
    </row>
    <row r="335" spans="8:8" x14ac:dyDescent="0.3">
      <c r="H335" s="19"/>
    </row>
    <row r="336" spans="8:8" x14ac:dyDescent="0.3">
      <c r="H336" s="19"/>
    </row>
    <row r="337" spans="8:8" x14ac:dyDescent="0.3">
      <c r="H337" s="19"/>
    </row>
    <row r="338" spans="8:8" x14ac:dyDescent="0.3">
      <c r="H338" s="19"/>
    </row>
    <row r="339" spans="8:8" x14ac:dyDescent="0.3">
      <c r="H339" s="19"/>
    </row>
    <row r="340" spans="8:8" x14ac:dyDescent="0.3">
      <c r="H340" s="19"/>
    </row>
    <row r="341" spans="8:8" x14ac:dyDescent="0.3">
      <c r="H341" s="19"/>
    </row>
    <row r="342" spans="8:8" x14ac:dyDescent="0.3">
      <c r="H342" s="19"/>
    </row>
    <row r="343" spans="8:8" x14ac:dyDescent="0.3">
      <c r="H343" s="19"/>
    </row>
    <row r="344" spans="8:8" x14ac:dyDescent="0.3">
      <c r="H344" s="19"/>
    </row>
    <row r="345" spans="8:8" x14ac:dyDescent="0.3">
      <c r="H345" s="19"/>
    </row>
    <row r="346" spans="8:8" x14ac:dyDescent="0.3">
      <c r="H346" s="19"/>
    </row>
    <row r="347" spans="8:8" x14ac:dyDescent="0.3">
      <c r="H347" s="19"/>
    </row>
    <row r="348" spans="8:8" x14ac:dyDescent="0.3">
      <c r="H348" s="19"/>
    </row>
    <row r="349" spans="8:8" x14ac:dyDescent="0.3">
      <c r="H349" s="19"/>
    </row>
    <row r="350" spans="8:8" x14ac:dyDescent="0.3">
      <c r="H350" s="19"/>
    </row>
    <row r="351" spans="8:8" x14ac:dyDescent="0.3">
      <c r="H351" s="19"/>
    </row>
    <row r="352" spans="8:8" x14ac:dyDescent="0.3">
      <c r="H352" s="19"/>
    </row>
    <row r="353" spans="8:8" x14ac:dyDescent="0.3">
      <c r="H353" s="19"/>
    </row>
    <row r="354" spans="8:8" x14ac:dyDescent="0.3">
      <c r="H354" s="19"/>
    </row>
    <row r="355" spans="8:8" x14ac:dyDescent="0.3">
      <c r="H355" s="19"/>
    </row>
    <row r="356" spans="8:8" x14ac:dyDescent="0.3">
      <c r="H356" s="19"/>
    </row>
    <row r="357" spans="8:8" x14ac:dyDescent="0.3">
      <c r="H357" s="19"/>
    </row>
    <row r="358" spans="8:8" x14ac:dyDescent="0.3">
      <c r="H358" s="19"/>
    </row>
    <row r="359" spans="8:8" x14ac:dyDescent="0.3">
      <c r="H359" s="19"/>
    </row>
    <row r="360" spans="8:8" x14ac:dyDescent="0.3">
      <c r="H360" s="19"/>
    </row>
    <row r="361" spans="8:8" x14ac:dyDescent="0.3">
      <c r="H361" s="19"/>
    </row>
    <row r="362" spans="8:8" x14ac:dyDescent="0.3">
      <c r="H362" s="19"/>
    </row>
    <row r="363" spans="8:8" x14ac:dyDescent="0.3">
      <c r="H363" s="19"/>
    </row>
    <row r="364" spans="8:8" x14ac:dyDescent="0.3">
      <c r="H364" s="19"/>
    </row>
    <row r="365" spans="8:8" x14ac:dyDescent="0.3">
      <c r="H365" s="19"/>
    </row>
    <row r="366" spans="8:8" x14ac:dyDescent="0.3">
      <c r="H366" s="19"/>
    </row>
    <row r="367" spans="8:8" x14ac:dyDescent="0.3">
      <c r="H367" s="19"/>
    </row>
    <row r="368" spans="8:8" x14ac:dyDescent="0.3">
      <c r="H368" s="19"/>
    </row>
    <row r="369" spans="8:8" x14ac:dyDescent="0.3">
      <c r="H369" s="19"/>
    </row>
    <row r="370" spans="8:8" x14ac:dyDescent="0.3">
      <c r="H370" s="19"/>
    </row>
    <row r="371" spans="8:8" x14ac:dyDescent="0.3">
      <c r="H371" s="19"/>
    </row>
    <row r="372" spans="8:8" x14ac:dyDescent="0.3">
      <c r="H372" s="19"/>
    </row>
    <row r="373" spans="8:8" x14ac:dyDescent="0.3">
      <c r="H373" s="19"/>
    </row>
    <row r="374" spans="8:8" x14ac:dyDescent="0.3">
      <c r="H374" s="19"/>
    </row>
    <row r="375" spans="8:8" x14ac:dyDescent="0.3">
      <c r="H375" s="19"/>
    </row>
    <row r="376" spans="8:8" x14ac:dyDescent="0.3">
      <c r="H376" s="19"/>
    </row>
    <row r="377" spans="8:8" x14ac:dyDescent="0.3">
      <c r="H377" s="19"/>
    </row>
    <row r="378" spans="8:8" x14ac:dyDescent="0.3">
      <c r="H378" s="19"/>
    </row>
    <row r="379" spans="8:8" x14ac:dyDescent="0.3">
      <c r="H379" s="19"/>
    </row>
    <row r="380" spans="8:8" x14ac:dyDescent="0.3">
      <c r="H380" s="19"/>
    </row>
    <row r="381" spans="8:8" x14ac:dyDescent="0.3">
      <c r="H381" s="19"/>
    </row>
    <row r="382" spans="8:8" x14ac:dyDescent="0.3">
      <c r="H382" s="19"/>
    </row>
    <row r="383" spans="8:8" x14ac:dyDescent="0.3">
      <c r="H383" s="19"/>
    </row>
    <row r="384" spans="8:8" x14ac:dyDescent="0.3">
      <c r="H384" s="19"/>
    </row>
    <row r="385" spans="8:8" x14ac:dyDescent="0.3">
      <c r="H385" s="19"/>
    </row>
    <row r="386" spans="8:8" x14ac:dyDescent="0.3">
      <c r="H386" s="19"/>
    </row>
    <row r="387" spans="8:8" x14ac:dyDescent="0.3">
      <c r="H387" s="19"/>
    </row>
    <row r="388" spans="8:8" x14ac:dyDescent="0.3">
      <c r="H388" s="19"/>
    </row>
    <row r="389" spans="8:8" x14ac:dyDescent="0.3">
      <c r="H389" s="19"/>
    </row>
    <row r="390" spans="8:8" x14ac:dyDescent="0.3">
      <c r="H390" s="19"/>
    </row>
    <row r="391" spans="8:8" x14ac:dyDescent="0.3">
      <c r="H391" s="19"/>
    </row>
    <row r="392" spans="8:8" x14ac:dyDescent="0.3">
      <c r="H392" s="19"/>
    </row>
    <row r="393" spans="8:8" x14ac:dyDescent="0.3">
      <c r="H393" s="19"/>
    </row>
    <row r="394" spans="8:8" x14ac:dyDescent="0.3">
      <c r="H394" s="19"/>
    </row>
    <row r="395" spans="8:8" x14ac:dyDescent="0.3">
      <c r="H395" s="19"/>
    </row>
    <row r="396" spans="8:8" x14ac:dyDescent="0.3">
      <c r="H396" s="19"/>
    </row>
    <row r="397" spans="8:8" x14ac:dyDescent="0.3">
      <c r="H397" s="19"/>
    </row>
    <row r="398" spans="8:8" x14ac:dyDescent="0.3">
      <c r="H398" s="19"/>
    </row>
    <row r="399" spans="8:8" x14ac:dyDescent="0.3">
      <c r="H399" s="19"/>
    </row>
    <row r="400" spans="8:8" x14ac:dyDescent="0.3">
      <c r="H400" s="19"/>
    </row>
    <row r="401" spans="8:8" x14ac:dyDescent="0.3">
      <c r="H401" s="19"/>
    </row>
    <row r="402" spans="8:8" x14ac:dyDescent="0.3">
      <c r="H402" s="19"/>
    </row>
    <row r="403" spans="8:8" x14ac:dyDescent="0.3">
      <c r="H403" s="19"/>
    </row>
    <row r="404" spans="8:8" x14ac:dyDescent="0.3">
      <c r="H404" s="19"/>
    </row>
    <row r="405" spans="8:8" x14ac:dyDescent="0.3">
      <c r="H405" s="19"/>
    </row>
    <row r="406" spans="8:8" x14ac:dyDescent="0.3">
      <c r="H406" s="19"/>
    </row>
    <row r="407" spans="8:8" x14ac:dyDescent="0.3">
      <c r="H407" s="19"/>
    </row>
    <row r="408" spans="8:8" x14ac:dyDescent="0.3">
      <c r="H408" s="19"/>
    </row>
    <row r="409" spans="8:8" x14ac:dyDescent="0.3">
      <c r="H409" s="19"/>
    </row>
    <row r="410" spans="8:8" x14ac:dyDescent="0.3">
      <c r="H410" s="19"/>
    </row>
    <row r="411" spans="8:8" x14ac:dyDescent="0.3">
      <c r="H411" s="19"/>
    </row>
    <row r="412" spans="8:8" x14ac:dyDescent="0.3">
      <c r="H412" s="19"/>
    </row>
    <row r="413" spans="8:8" x14ac:dyDescent="0.3">
      <c r="H413" s="19"/>
    </row>
    <row r="414" spans="8:8" x14ac:dyDescent="0.3">
      <c r="H414" s="19"/>
    </row>
    <row r="415" spans="8:8" x14ac:dyDescent="0.3">
      <c r="H415" s="19"/>
    </row>
    <row r="416" spans="8:8" x14ac:dyDescent="0.3">
      <c r="H416" s="19"/>
    </row>
    <row r="417" spans="8:8" x14ac:dyDescent="0.3">
      <c r="H417" s="19"/>
    </row>
    <row r="418" spans="8:8" x14ac:dyDescent="0.3">
      <c r="H418" s="19"/>
    </row>
    <row r="419" spans="8:8" x14ac:dyDescent="0.3">
      <c r="H419" s="19"/>
    </row>
    <row r="420" spans="8:8" x14ac:dyDescent="0.3">
      <c r="H420" s="19"/>
    </row>
    <row r="421" spans="8:8" x14ac:dyDescent="0.3">
      <c r="H421" s="19"/>
    </row>
    <row r="422" spans="8:8" x14ac:dyDescent="0.3">
      <c r="H422" s="19"/>
    </row>
    <row r="423" spans="8:8" x14ac:dyDescent="0.3">
      <c r="H423" s="19"/>
    </row>
    <row r="424" spans="8:8" x14ac:dyDescent="0.3">
      <c r="H424" s="19"/>
    </row>
    <row r="425" spans="8:8" x14ac:dyDescent="0.3">
      <c r="H425" s="19"/>
    </row>
    <row r="426" spans="8:8" x14ac:dyDescent="0.3">
      <c r="H426" s="19"/>
    </row>
    <row r="427" spans="8:8" x14ac:dyDescent="0.3">
      <c r="H427" s="19"/>
    </row>
    <row r="428" spans="8:8" x14ac:dyDescent="0.3">
      <c r="H428" s="19"/>
    </row>
    <row r="429" spans="8:8" x14ac:dyDescent="0.3">
      <c r="H429" s="19"/>
    </row>
    <row r="430" spans="8:8" x14ac:dyDescent="0.3">
      <c r="H430" s="19"/>
    </row>
    <row r="431" spans="8:8" x14ac:dyDescent="0.3">
      <c r="H431" s="19"/>
    </row>
    <row r="432" spans="8:8" x14ac:dyDescent="0.3">
      <c r="H432" s="19"/>
    </row>
    <row r="433" spans="8:8" x14ac:dyDescent="0.3">
      <c r="H433" s="19"/>
    </row>
    <row r="434" spans="8:8" x14ac:dyDescent="0.3">
      <c r="H434" s="19"/>
    </row>
    <row r="435" spans="8:8" x14ac:dyDescent="0.3">
      <c r="H435" s="19"/>
    </row>
    <row r="436" spans="8:8" x14ac:dyDescent="0.3">
      <c r="H436" s="19"/>
    </row>
    <row r="437" spans="8:8" x14ac:dyDescent="0.3">
      <c r="H437" s="19"/>
    </row>
    <row r="438" spans="8:8" x14ac:dyDescent="0.3">
      <c r="H438" s="19"/>
    </row>
    <row r="439" spans="8:8" x14ac:dyDescent="0.3">
      <c r="H439" s="19"/>
    </row>
    <row r="440" spans="8:8" x14ac:dyDescent="0.3">
      <c r="H440" s="19"/>
    </row>
    <row r="441" spans="8:8" x14ac:dyDescent="0.3">
      <c r="H441" s="19"/>
    </row>
    <row r="442" spans="8:8" x14ac:dyDescent="0.3">
      <c r="H442" s="19"/>
    </row>
    <row r="443" spans="8:8" x14ac:dyDescent="0.3">
      <c r="H443" s="19"/>
    </row>
    <row r="444" spans="8:8" x14ac:dyDescent="0.3">
      <c r="H444" s="19"/>
    </row>
    <row r="445" spans="8:8" x14ac:dyDescent="0.3">
      <c r="H445" s="19"/>
    </row>
    <row r="446" spans="8:8" x14ac:dyDescent="0.3">
      <c r="H446" s="19"/>
    </row>
    <row r="447" spans="8:8" x14ac:dyDescent="0.3">
      <c r="H447" s="19"/>
    </row>
    <row r="448" spans="8:8" x14ac:dyDescent="0.3">
      <c r="H448" s="19"/>
    </row>
    <row r="449" spans="8:8" x14ac:dyDescent="0.3">
      <c r="H449" s="19"/>
    </row>
    <row r="450" spans="8:8" x14ac:dyDescent="0.3">
      <c r="H450" s="19"/>
    </row>
    <row r="451" spans="8:8" x14ac:dyDescent="0.3">
      <c r="H451" s="19"/>
    </row>
    <row r="452" spans="8:8" x14ac:dyDescent="0.3">
      <c r="H452" s="19"/>
    </row>
    <row r="453" spans="8:8" x14ac:dyDescent="0.3">
      <c r="H453" s="19"/>
    </row>
    <row r="454" spans="8:8" x14ac:dyDescent="0.3">
      <c r="H454" s="19"/>
    </row>
    <row r="455" spans="8:8" x14ac:dyDescent="0.3">
      <c r="H455" s="19"/>
    </row>
    <row r="456" spans="8:8" x14ac:dyDescent="0.3">
      <c r="H456" s="19"/>
    </row>
    <row r="457" spans="8:8" x14ac:dyDescent="0.3">
      <c r="H457" s="19"/>
    </row>
    <row r="458" spans="8:8" x14ac:dyDescent="0.3">
      <c r="H458" s="19"/>
    </row>
    <row r="459" spans="8:8" x14ac:dyDescent="0.3">
      <c r="H459" s="19"/>
    </row>
    <row r="460" spans="8:8" x14ac:dyDescent="0.3">
      <c r="H460" s="19"/>
    </row>
    <row r="461" spans="8:8" x14ac:dyDescent="0.3">
      <c r="H461" s="19"/>
    </row>
    <row r="462" spans="8:8" x14ac:dyDescent="0.3">
      <c r="H462" s="19"/>
    </row>
    <row r="463" spans="8:8" x14ac:dyDescent="0.3">
      <c r="H463" s="19"/>
    </row>
    <row r="464" spans="8:8" x14ac:dyDescent="0.3">
      <c r="H464" s="19"/>
    </row>
    <row r="465" spans="8:8" x14ac:dyDescent="0.3">
      <c r="H465" s="19"/>
    </row>
    <row r="466" spans="8:8" x14ac:dyDescent="0.3">
      <c r="H466" s="19"/>
    </row>
    <row r="467" spans="8:8" x14ac:dyDescent="0.3">
      <c r="H467" s="19"/>
    </row>
    <row r="468" spans="8:8" x14ac:dyDescent="0.3">
      <c r="H468" s="19"/>
    </row>
    <row r="469" spans="8:8" x14ac:dyDescent="0.3">
      <c r="H469" s="19"/>
    </row>
    <row r="470" spans="8:8" x14ac:dyDescent="0.3">
      <c r="H470" s="19"/>
    </row>
    <row r="471" spans="8:8" x14ac:dyDescent="0.3">
      <c r="H471" s="19"/>
    </row>
    <row r="472" spans="8:8" x14ac:dyDescent="0.3">
      <c r="H472" s="19"/>
    </row>
    <row r="473" spans="8:8" x14ac:dyDescent="0.3">
      <c r="H473" s="19"/>
    </row>
    <row r="474" spans="8:8" x14ac:dyDescent="0.3">
      <c r="H474" s="19"/>
    </row>
    <row r="475" spans="8:8" x14ac:dyDescent="0.3">
      <c r="H475" s="19"/>
    </row>
    <row r="476" spans="8:8" x14ac:dyDescent="0.3">
      <c r="H476" s="19"/>
    </row>
    <row r="477" spans="8:8" x14ac:dyDescent="0.3">
      <c r="H477" s="19"/>
    </row>
    <row r="478" spans="8:8" x14ac:dyDescent="0.3">
      <c r="H478" s="19"/>
    </row>
    <row r="479" spans="8:8" x14ac:dyDescent="0.3">
      <c r="H479" s="19"/>
    </row>
    <row r="480" spans="8:8" x14ac:dyDescent="0.3">
      <c r="H480" s="19"/>
    </row>
    <row r="481" spans="8:8" x14ac:dyDescent="0.3">
      <c r="H481" s="19"/>
    </row>
    <row r="482" spans="8:8" x14ac:dyDescent="0.3">
      <c r="H482" s="19"/>
    </row>
    <row r="483" spans="8:8" x14ac:dyDescent="0.3">
      <c r="H483" s="19"/>
    </row>
    <row r="484" spans="8:8" x14ac:dyDescent="0.3">
      <c r="H484" s="19"/>
    </row>
    <row r="485" spans="8:8" x14ac:dyDescent="0.3">
      <c r="H485" s="19"/>
    </row>
    <row r="486" spans="8:8" x14ac:dyDescent="0.3">
      <c r="H486" s="19"/>
    </row>
    <row r="487" spans="8:8" x14ac:dyDescent="0.3">
      <c r="H487" s="19"/>
    </row>
    <row r="488" spans="8:8" x14ac:dyDescent="0.3">
      <c r="H488" s="19"/>
    </row>
    <row r="489" spans="8:8" x14ac:dyDescent="0.3">
      <c r="H489" s="19"/>
    </row>
    <row r="490" spans="8:8" x14ac:dyDescent="0.3">
      <c r="H490" s="19"/>
    </row>
    <row r="491" spans="8:8" x14ac:dyDescent="0.3">
      <c r="H491" s="19"/>
    </row>
    <row r="492" spans="8:8" x14ac:dyDescent="0.3">
      <c r="H492" s="19"/>
    </row>
    <row r="493" spans="8:8" x14ac:dyDescent="0.3">
      <c r="H493" s="19"/>
    </row>
    <row r="494" spans="8:8" x14ac:dyDescent="0.3">
      <c r="H494" s="19"/>
    </row>
    <row r="495" spans="8:8" x14ac:dyDescent="0.3">
      <c r="H495" s="19"/>
    </row>
    <row r="496" spans="8:8" x14ac:dyDescent="0.3">
      <c r="H496" s="19"/>
    </row>
    <row r="497" spans="8:8" x14ac:dyDescent="0.3">
      <c r="H497" s="19"/>
    </row>
    <row r="498" spans="8:8" x14ac:dyDescent="0.3">
      <c r="H498" s="19"/>
    </row>
    <row r="499" spans="8:8" x14ac:dyDescent="0.3">
      <c r="H499" s="19"/>
    </row>
    <row r="500" spans="8:8" x14ac:dyDescent="0.3">
      <c r="H500" s="19"/>
    </row>
    <row r="501" spans="8:8" x14ac:dyDescent="0.3">
      <c r="H501" s="19"/>
    </row>
    <row r="502" spans="8:8" x14ac:dyDescent="0.3">
      <c r="H502" s="19"/>
    </row>
    <row r="503" spans="8:8" x14ac:dyDescent="0.3">
      <c r="H503" s="19"/>
    </row>
    <row r="504" spans="8:8" x14ac:dyDescent="0.3">
      <c r="H504" s="19"/>
    </row>
    <row r="505" spans="8:8" x14ac:dyDescent="0.3">
      <c r="H505" s="19"/>
    </row>
    <row r="506" spans="8:8" x14ac:dyDescent="0.3">
      <c r="H506" s="19"/>
    </row>
    <row r="507" spans="8:8" x14ac:dyDescent="0.3">
      <c r="H507" s="19"/>
    </row>
    <row r="508" spans="8:8" x14ac:dyDescent="0.3">
      <c r="H508" s="19"/>
    </row>
    <row r="509" spans="8:8" x14ac:dyDescent="0.3">
      <c r="H509" s="19"/>
    </row>
    <row r="510" spans="8:8" x14ac:dyDescent="0.3">
      <c r="H510" s="19"/>
    </row>
    <row r="511" spans="8:8" x14ac:dyDescent="0.3">
      <c r="H511" s="19"/>
    </row>
    <row r="512" spans="8:8" x14ac:dyDescent="0.3">
      <c r="H512" s="19"/>
    </row>
    <row r="513" spans="8:8" x14ac:dyDescent="0.3">
      <c r="H513" s="19"/>
    </row>
    <row r="514" spans="8:8" x14ac:dyDescent="0.3">
      <c r="H514" s="19"/>
    </row>
    <row r="515" spans="8:8" x14ac:dyDescent="0.3">
      <c r="H515" s="19"/>
    </row>
    <row r="516" spans="8:8" x14ac:dyDescent="0.3">
      <c r="H516" s="19"/>
    </row>
    <row r="517" spans="8:8" x14ac:dyDescent="0.3">
      <c r="H517" s="19"/>
    </row>
    <row r="518" spans="8:8" x14ac:dyDescent="0.3">
      <c r="H518" s="19"/>
    </row>
    <row r="519" spans="8:8" x14ac:dyDescent="0.3">
      <c r="H519" s="19"/>
    </row>
    <row r="520" spans="8:8" x14ac:dyDescent="0.3">
      <c r="H520" s="19"/>
    </row>
    <row r="521" spans="8:8" x14ac:dyDescent="0.3">
      <c r="H521" s="19"/>
    </row>
    <row r="522" spans="8:8" x14ac:dyDescent="0.3">
      <c r="H522" s="19"/>
    </row>
    <row r="523" spans="8:8" x14ac:dyDescent="0.3">
      <c r="H523" s="19"/>
    </row>
    <row r="524" spans="8:8" x14ac:dyDescent="0.3">
      <c r="H524" s="19"/>
    </row>
    <row r="525" spans="8:8" x14ac:dyDescent="0.3">
      <c r="H525" s="19"/>
    </row>
    <row r="526" spans="8:8" x14ac:dyDescent="0.3">
      <c r="H526" s="19"/>
    </row>
    <row r="527" spans="8:8" x14ac:dyDescent="0.3">
      <c r="H527" s="19"/>
    </row>
    <row r="528" spans="8:8" x14ac:dyDescent="0.3">
      <c r="H528" s="19"/>
    </row>
    <row r="529" spans="8:8" x14ac:dyDescent="0.3">
      <c r="H529" s="19"/>
    </row>
    <row r="530" spans="8:8" x14ac:dyDescent="0.3">
      <c r="H530" s="19"/>
    </row>
    <row r="531" spans="8:8" x14ac:dyDescent="0.3">
      <c r="H531" s="19"/>
    </row>
    <row r="532" spans="8:8" x14ac:dyDescent="0.3">
      <c r="H532" s="19"/>
    </row>
    <row r="533" spans="8:8" x14ac:dyDescent="0.3">
      <c r="H533" s="19"/>
    </row>
    <row r="534" spans="8:8" x14ac:dyDescent="0.3">
      <c r="H534" s="19"/>
    </row>
    <row r="535" spans="8:8" x14ac:dyDescent="0.3">
      <c r="H535" s="19"/>
    </row>
    <row r="536" spans="8:8" x14ac:dyDescent="0.3">
      <c r="H536" s="19"/>
    </row>
    <row r="537" spans="8:8" x14ac:dyDescent="0.3">
      <c r="H537" s="19"/>
    </row>
    <row r="538" spans="8:8" x14ac:dyDescent="0.3">
      <c r="H538" s="19"/>
    </row>
    <row r="539" spans="8:8" x14ac:dyDescent="0.3">
      <c r="H539" s="19"/>
    </row>
    <row r="540" spans="8:8" x14ac:dyDescent="0.3">
      <c r="H540" s="19"/>
    </row>
    <row r="541" spans="8:8" x14ac:dyDescent="0.3">
      <c r="H541" s="19"/>
    </row>
    <row r="542" spans="8:8" x14ac:dyDescent="0.3">
      <c r="H542" s="19"/>
    </row>
    <row r="543" spans="8:8" x14ac:dyDescent="0.3">
      <c r="H543" s="19"/>
    </row>
    <row r="544" spans="8:8" x14ac:dyDescent="0.3">
      <c r="H544" s="19"/>
    </row>
    <row r="545" spans="8:8" x14ac:dyDescent="0.3">
      <c r="H545" s="19"/>
    </row>
    <row r="546" spans="8:8" x14ac:dyDescent="0.3">
      <c r="H546" s="19"/>
    </row>
    <row r="547" spans="8:8" x14ac:dyDescent="0.3">
      <c r="H547" s="19"/>
    </row>
    <row r="548" spans="8:8" x14ac:dyDescent="0.3">
      <c r="H548" s="19"/>
    </row>
    <row r="549" spans="8:8" x14ac:dyDescent="0.3">
      <c r="H549" s="19"/>
    </row>
    <row r="550" spans="8:8" x14ac:dyDescent="0.3">
      <c r="H550" s="19"/>
    </row>
    <row r="551" spans="8:8" x14ac:dyDescent="0.3">
      <c r="H551" s="19"/>
    </row>
    <row r="552" spans="8:8" x14ac:dyDescent="0.3">
      <c r="H552" s="19"/>
    </row>
    <row r="553" spans="8:8" x14ac:dyDescent="0.3">
      <c r="H553" s="19"/>
    </row>
    <row r="554" spans="8:8" x14ac:dyDescent="0.3">
      <c r="H554" s="19"/>
    </row>
    <row r="555" spans="8:8" x14ac:dyDescent="0.3">
      <c r="H555" s="19"/>
    </row>
    <row r="556" spans="8:8" x14ac:dyDescent="0.3">
      <c r="H556" s="19"/>
    </row>
    <row r="557" spans="8:8" x14ac:dyDescent="0.3">
      <c r="H557" s="19"/>
    </row>
    <row r="558" spans="8:8" x14ac:dyDescent="0.3">
      <c r="H558" s="19"/>
    </row>
    <row r="559" spans="8:8" x14ac:dyDescent="0.3">
      <c r="H559" s="19"/>
    </row>
    <row r="560" spans="8:8" x14ac:dyDescent="0.3">
      <c r="H560" s="19"/>
    </row>
    <row r="561" spans="8:8" x14ac:dyDescent="0.3">
      <c r="H561" s="19"/>
    </row>
    <row r="562" spans="8:8" x14ac:dyDescent="0.3">
      <c r="H562" s="19"/>
    </row>
    <row r="563" spans="8:8" x14ac:dyDescent="0.3">
      <c r="H563" s="19"/>
    </row>
    <row r="564" spans="8:8" x14ac:dyDescent="0.3">
      <c r="H564" s="19"/>
    </row>
    <row r="565" spans="8:8" x14ac:dyDescent="0.3">
      <c r="H565" s="19"/>
    </row>
    <row r="566" spans="8:8" x14ac:dyDescent="0.3">
      <c r="H566" s="19"/>
    </row>
    <row r="567" spans="8:8" x14ac:dyDescent="0.3">
      <c r="H567" s="19"/>
    </row>
    <row r="568" spans="8:8" x14ac:dyDescent="0.3">
      <c r="H568" s="19"/>
    </row>
    <row r="569" spans="8:8" x14ac:dyDescent="0.3">
      <c r="H569" s="19"/>
    </row>
    <row r="570" spans="8:8" x14ac:dyDescent="0.3">
      <c r="H570" s="19"/>
    </row>
    <row r="571" spans="8:8" x14ac:dyDescent="0.3">
      <c r="H571" s="19"/>
    </row>
    <row r="572" spans="8:8" x14ac:dyDescent="0.3">
      <c r="H572" s="19"/>
    </row>
    <row r="573" spans="8:8" x14ac:dyDescent="0.3">
      <c r="H573" s="19"/>
    </row>
    <row r="574" spans="8:8" x14ac:dyDescent="0.3">
      <c r="H574" s="19"/>
    </row>
    <row r="575" spans="8:8" x14ac:dyDescent="0.3">
      <c r="H575" s="19"/>
    </row>
    <row r="576" spans="8:8" x14ac:dyDescent="0.3">
      <c r="H576" s="19"/>
    </row>
    <row r="577" spans="8:8" x14ac:dyDescent="0.3">
      <c r="H577" s="19"/>
    </row>
    <row r="578" spans="8:8" x14ac:dyDescent="0.3">
      <c r="H578" s="19"/>
    </row>
    <row r="579" spans="8:8" x14ac:dyDescent="0.3">
      <c r="H579" s="19"/>
    </row>
    <row r="580" spans="8:8" x14ac:dyDescent="0.3">
      <c r="H580" s="19"/>
    </row>
    <row r="581" spans="8:8" x14ac:dyDescent="0.3">
      <c r="H581" s="19"/>
    </row>
    <row r="582" spans="8:8" x14ac:dyDescent="0.3">
      <c r="H582" s="19"/>
    </row>
    <row r="583" spans="8:8" x14ac:dyDescent="0.3">
      <c r="H583" s="19"/>
    </row>
    <row r="584" spans="8:8" x14ac:dyDescent="0.3">
      <c r="H584" s="19"/>
    </row>
    <row r="585" spans="8:8" x14ac:dyDescent="0.3">
      <c r="H585" s="19"/>
    </row>
    <row r="586" spans="8:8" x14ac:dyDescent="0.3">
      <c r="H586" s="19"/>
    </row>
    <row r="587" spans="8:8" x14ac:dyDescent="0.3">
      <c r="H587" s="19"/>
    </row>
    <row r="588" spans="8:8" x14ac:dyDescent="0.3">
      <c r="H588" s="19"/>
    </row>
    <row r="589" spans="8:8" x14ac:dyDescent="0.3">
      <c r="H589" s="19"/>
    </row>
    <row r="590" spans="8:8" x14ac:dyDescent="0.3">
      <c r="H590" s="19"/>
    </row>
    <row r="591" spans="8:8" x14ac:dyDescent="0.3">
      <c r="H591" s="19"/>
    </row>
    <row r="592" spans="8:8" x14ac:dyDescent="0.3">
      <c r="H592" s="19"/>
    </row>
    <row r="593" spans="8:8" x14ac:dyDescent="0.3">
      <c r="H593" s="19"/>
    </row>
    <row r="594" spans="8:8" x14ac:dyDescent="0.3">
      <c r="H594" s="19"/>
    </row>
    <row r="595" spans="8:8" x14ac:dyDescent="0.3">
      <c r="H595" s="19"/>
    </row>
    <row r="596" spans="8:8" x14ac:dyDescent="0.3">
      <c r="H596" s="19"/>
    </row>
    <row r="597" spans="8:8" x14ac:dyDescent="0.3">
      <c r="H597" s="19"/>
    </row>
    <row r="598" spans="8:8" x14ac:dyDescent="0.3">
      <c r="H598" s="19"/>
    </row>
    <row r="599" spans="8:8" x14ac:dyDescent="0.3">
      <c r="H599" s="19"/>
    </row>
    <row r="600" spans="8:8" x14ac:dyDescent="0.3">
      <c r="H600" s="19"/>
    </row>
    <row r="601" spans="8:8" x14ac:dyDescent="0.3">
      <c r="H601" s="19"/>
    </row>
    <row r="602" spans="8:8" x14ac:dyDescent="0.3">
      <c r="H602" s="19"/>
    </row>
    <row r="603" spans="8:8" x14ac:dyDescent="0.3">
      <c r="H603" s="19"/>
    </row>
    <row r="604" spans="8:8" x14ac:dyDescent="0.3">
      <c r="H604" s="19"/>
    </row>
    <row r="605" spans="8:8" x14ac:dyDescent="0.3">
      <c r="H605" s="19"/>
    </row>
    <row r="606" spans="8:8" x14ac:dyDescent="0.3">
      <c r="H606" s="19"/>
    </row>
    <row r="607" spans="8:8" x14ac:dyDescent="0.3">
      <c r="H607" s="19"/>
    </row>
    <row r="608" spans="8:8" x14ac:dyDescent="0.3">
      <c r="H608" s="19"/>
    </row>
    <row r="609" spans="8:8" x14ac:dyDescent="0.3">
      <c r="H609" s="19"/>
    </row>
    <row r="610" spans="8:8" x14ac:dyDescent="0.3">
      <c r="H610" s="19"/>
    </row>
    <row r="611" spans="8:8" x14ac:dyDescent="0.3">
      <c r="H611" s="19"/>
    </row>
    <row r="612" spans="8:8" x14ac:dyDescent="0.3">
      <c r="H612" s="19"/>
    </row>
    <row r="613" spans="8:8" x14ac:dyDescent="0.3">
      <c r="H613" s="19"/>
    </row>
    <row r="614" spans="8:8" x14ac:dyDescent="0.3">
      <c r="H614" s="19"/>
    </row>
    <row r="615" spans="8:8" x14ac:dyDescent="0.3">
      <c r="H615" s="19"/>
    </row>
    <row r="616" spans="8:8" x14ac:dyDescent="0.3">
      <c r="H616" s="19"/>
    </row>
    <row r="617" spans="8:8" x14ac:dyDescent="0.3">
      <c r="H617" s="19"/>
    </row>
    <row r="618" spans="8:8" x14ac:dyDescent="0.3">
      <c r="H618" s="19"/>
    </row>
    <row r="619" spans="8:8" x14ac:dyDescent="0.3">
      <c r="H619" s="19"/>
    </row>
    <row r="620" spans="8:8" x14ac:dyDescent="0.3">
      <c r="H620" s="19"/>
    </row>
    <row r="621" spans="8:8" x14ac:dyDescent="0.3">
      <c r="H621" s="19"/>
    </row>
    <row r="622" spans="8:8" x14ac:dyDescent="0.3">
      <c r="H622" s="19"/>
    </row>
    <row r="623" spans="8:8" x14ac:dyDescent="0.3">
      <c r="H623" s="19"/>
    </row>
    <row r="624" spans="8:8" x14ac:dyDescent="0.3">
      <c r="H624" s="19"/>
    </row>
    <row r="625" spans="8:8" x14ac:dyDescent="0.3">
      <c r="H625" s="19"/>
    </row>
    <row r="626" spans="8:8" x14ac:dyDescent="0.3">
      <c r="H626" s="19"/>
    </row>
    <row r="627" spans="8:8" x14ac:dyDescent="0.3">
      <c r="H627" s="19"/>
    </row>
    <row r="628" spans="8:8" x14ac:dyDescent="0.3">
      <c r="H628" s="19"/>
    </row>
    <row r="629" spans="8:8" x14ac:dyDescent="0.3">
      <c r="H629" s="19"/>
    </row>
    <row r="630" spans="8:8" x14ac:dyDescent="0.3">
      <c r="H630" s="19"/>
    </row>
    <row r="631" spans="8:8" x14ac:dyDescent="0.3">
      <c r="H631" s="19"/>
    </row>
    <row r="632" spans="8:8" x14ac:dyDescent="0.3">
      <c r="H632" s="19"/>
    </row>
    <row r="633" spans="8:8" x14ac:dyDescent="0.3">
      <c r="H633" s="19"/>
    </row>
    <row r="634" spans="8:8" x14ac:dyDescent="0.3">
      <c r="H634" s="19"/>
    </row>
    <row r="635" spans="8:8" x14ac:dyDescent="0.3">
      <c r="H635" s="19"/>
    </row>
    <row r="636" spans="8:8" x14ac:dyDescent="0.3">
      <c r="H636" s="19"/>
    </row>
    <row r="637" spans="8:8" x14ac:dyDescent="0.3">
      <c r="H637" s="19"/>
    </row>
    <row r="638" spans="8:8" x14ac:dyDescent="0.3">
      <c r="H638" s="19"/>
    </row>
    <row r="639" spans="8:8" x14ac:dyDescent="0.3">
      <c r="H639" s="19"/>
    </row>
    <row r="640" spans="8:8" x14ac:dyDescent="0.3">
      <c r="H640" s="19"/>
    </row>
    <row r="641" spans="8:8" x14ac:dyDescent="0.3">
      <c r="H641" s="19"/>
    </row>
    <row r="642" spans="8:8" x14ac:dyDescent="0.3">
      <c r="H642" s="19"/>
    </row>
    <row r="643" spans="8:8" x14ac:dyDescent="0.3">
      <c r="H643" s="19"/>
    </row>
    <row r="644" spans="8:8" x14ac:dyDescent="0.3">
      <c r="H644" s="19"/>
    </row>
    <row r="645" spans="8:8" x14ac:dyDescent="0.3">
      <c r="H645" s="19"/>
    </row>
    <row r="646" spans="8:8" x14ac:dyDescent="0.3">
      <c r="H646" s="19"/>
    </row>
    <row r="647" spans="8:8" x14ac:dyDescent="0.3">
      <c r="H647" s="19"/>
    </row>
    <row r="648" spans="8:8" x14ac:dyDescent="0.3">
      <c r="H648" s="19"/>
    </row>
    <row r="649" spans="8:8" x14ac:dyDescent="0.3">
      <c r="H649" s="19"/>
    </row>
    <row r="650" spans="8:8" x14ac:dyDescent="0.3">
      <c r="H650" s="19"/>
    </row>
    <row r="651" spans="8:8" x14ac:dyDescent="0.3">
      <c r="H651" s="19"/>
    </row>
    <row r="652" spans="8:8" x14ac:dyDescent="0.3">
      <c r="H652" s="19"/>
    </row>
    <row r="653" spans="8:8" x14ac:dyDescent="0.3">
      <c r="H653" s="19"/>
    </row>
    <row r="654" spans="8:8" x14ac:dyDescent="0.3">
      <c r="H654" s="19"/>
    </row>
    <row r="655" spans="8:8" x14ac:dyDescent="0.3">
      <c r="H655" s="19"/>
    </row>
    <row r="656" spans="8:8" x14ac:dyDescent="0.3">
      <c r="H656" s="19"/>
    </row>
    <row r="657" spans="8:8" x14ac:dyDescent="0.3">
      <c r="H657" s="19"/>
    </row>
    <row r="658" spans="8:8" x14ac:dyDescent="0.3">
      <c r="H658" s="19"/>
    </row>
    <row r="659" spans="8:8" x14ac:dyDescent="0.3">
      <c r="H659" s="19"/>
    </row>
    <row r="660" spans="8:8" x14ac:dyDescent="0.3">
      <c r="H660" s="19"/>
    </row>
  </sheetData>
  <mergeCells count="25">
    <mergeCell ref="H50:H51"/>
    <mergeCell ref="A51:G51"/>
    <mergeCell ref="A9:A11"/>
    <mergeCell ref="B9:B11"/>
    <mergeCell ref="E9:E11"/>
    <mergeCell ref="H9:H11"/>
    <mergeCell ref="A12:H12"/>
    <mergeCell ref="A17:G17"/>
    <mergeCell ref="A25:G25"/>
    <mergeCell ref="A32:G32"/>
    <mergeCell ref="A35:G35"/>
    <mergeCell ref="A43:G43"/>
    <mergeCell ref="A50:G50"/>
    <mergeCell ref="H59:H60"/>
    <mergeCell ref="A60:G60"/>
    <mergeCell ref="A67:G67"/>
    <mergeCell ref="A76:G76"/>
    <mergeCell ref="A92:G92"/>
    <mergeCell ref="A59:G59"/>
    <mergeCell ref="D1:H6"/>
    <mergeCell ref="A1:C6"/>
    <mergeCell ref="C9:C11"/>
    <mergeCell ref="D9:D11"/>
    <mergeCell ref="F9:F11"/>
    <mergeCell ref="A7:H7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2023-05-23T07:15:02Z</dcterms:modified>
</cp:coreProperties>
</file>