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26" activeTab="27"/>
  </bookViews>
  <sheets>
    <sheet name="Կամոյի մանկ-1 խումբ" sheetId="2" r:id="rId1"/>
    <sheet name="Այգաբացի մանկ-1 խումբ" sheetId="3" r:id="rId2"/>
    <sheet name="Ջաջուռի մանկ-1 խումբ" sheetId="13" r:id="rId3"/>
    <sheet name="Ջաջուռավանի մանկապարտեզ" sheetId="33" r:id="rId4"/>
    <sheet name="Շուշան մանկ-2 խումբ" sheetId="4" r:id="rId5"/>
    <sheet name="Արևիկի մանկ-2 խումբ" sheetId="5" r:id="rId6"/>
    <sheet name="Մայիսյանի մանկ-2խումբ" sheetId="6" r:id="rId7"/>
    <sheet name="Մարմաշենի մանկ-2 խումբ" sheetId="14" r:id="rId8"/>
    <sheet name="Քեթիի մանկ-2 խումբ" sheetId="7" r:id="rId9"/>
    <sheet name="Հայկավանի մանկ.-2 խումբ" sheetId="8" r:id="rId10"/>
    <sheet name="Ոսկեհասկի մանկ-2 խումբ" sheetId="9" r:id="rId11"/>
    <sheet name="Բայանդուրի մսուր-մանկապարտեզ" sheetId="31" r:id="rId12"/>
    <sheet name="Ջրառատի մսուր-մանկապարտեզ" sheetId="35" r:id="rId13"/>
    <sheet name="Կառնուտի մսուր-մանկապարտեզ" sheetId="37" r:id="rId14"/>
    <sheet name="Հացիկի մսուր-մանկապարտեզ" sheetId="38" r:id="rId15"/>
    <sheet name="Վահրամաբերդի  Լուսե մսուր-մանկա" sheetId="39" r:id="rId16"/>
    <sheet name="Ախուրիկի Լիլիթ մսուր-մանկապարտե" sheetId="40" r:id="rId17"/>
    <sheet name="Շիրակի Նռանե մսուր-մանկապարտեզ" sheetId="41" r:id="rId18"/>
    <sheet name="Բասենի մանկ-3 խումբ" sheetId="11" r:id="rId19"/>
    <sheet name="Հեքիաթ մանկ-4 խումբ" sheetId="10" r:id="rId20"/>
    <sheet name="Լեոյի անվան մանկ-4 խումբ" sheetId="12" r:id="rId21"/>
    <sheet name="Ազատանի մանկ -6 խումբ" sheetId="1" r:id="rId22"/>
    <sheet name="Արևիկի երժշտական" sheetId="22" r:id="rId23"/>
    <sheet name="Վահրամաբերդի երաժշտական" sheetId="15" r:id="rId24"/>
    <sheet name="Մարմաշենի արվեստի դպրոց" sheetId="18" r:id="rId25"/>
    <sheet name="Ազատանի մարզամշակութային" sheetId="16" r:id="rId26"/>
    <sheet name="Ախուրյանի մարզամշակութային կենտ" sheetId="25" r:id="rId27"/>
    <sheet name="Ախուրյանի կոմունալ սպասարկում" sheetId="26" r:id="rId28"/>
    <sheet name="Ախուրյանի համալիր մարզադպրոց" sheetId="27" r:id="rId29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2" i="26" l="1"/>
  <c r="I62" i="26"/>
  <c r="H61" i="26"/>
  <c r="I61" i="26" s="1"/>
  <c r="H60" i="26"/>
  <c r="I60" i="26"/>
  <c r="H59" i="26"/>
  <c r="I59" i="26" s="1"/>
  <c r="H41" i="26"/>
  <c r="I41" i="26" s="1"/>
  <c r="H34" i="26"/>
  <c r="I34" i="26" s="1"/>
  <c r="F35" i="26"/>
  <c r="D35" i="26"/>
  <c r="H24" i="26"/>
  <c r="I24" i="26" s="1"/>
  <c r="H23" i="26"/>
  <c r="I23" i="26"/>
  <c r="H14" i="26"/>
  <c r="I14" i="26" s="1"/>
  <c r="H15" i="26"/>
  <c r="I15" i="26" s="1"/>
  <c r="H19" i="26"/>
  <c r="I19" i="26" s="1"/>
  <c r="E18" i="27" l="1"/>
  <c r="C18" i="27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H8" i="27" s="1"/>
  <c r="G7" i="27"/>
  <c r="H7" i="27" s="1"/>
  <c r="G6" i="27"/>
  <c r="H6" i="27" s="1"/>
  <c r="G5" i="27"/>
  <c r="H5" i="27" s="1"/>
  <c r="H18" i="27" l="1"/>
  <c r="G18" i="27"/>
  <c r="F65" i="25" l="1"/>
  <c r="D65" i="25"/>
  <c r="D11" i="18" l="1"/>
  <c r="H64" i="25"/>
  <c r="I64" i="25" s="1"/>
  <c r="H63" i="25"/>
  <c r="I63" i="25" s="1"/>
  <c r="H62" i="25"/>
  <c r="I62" i="25" s="1"/>
  <c r="H61" i="25"/>
  <c r="I61" i="25" s="1"/>
  <c r="H60" i="25"/>
  <c r="I60" i="25" s="1"/>
  <c r="H59" i="25"/>
  <c r="I59" i="25" s="1"/>
  <c r="H58" i="25"/>
  <c r="I58" i="25" s="1"/>
  <c r="H57" i="25"/>
  <c r="I57" i="25" s="1"/>
  <c r="H56" i="25"/>
  <c r="I56" i="25" s="1"/>
  <c r="H55" i="25"/>
  <c r="I55" i="25" s="1"/>
  <c r="H54" i="25"/>
  <c r="I54" i="25" s="1"/>
  <c r="H53" i="25"/>
  <c r="I53" i="25" s="1"/>
  <c r="H52" i="25"/>
  <c r="I52" i="25" s="1"/>
  <c r="H51" i="25"/>
  <c r="I51" i="25" s="1"/>
  <c r="H50" i="25"/>
  <c r="I50" i="25" s="1"/>
  <c r="H49" i="25"/>
  <c r="I49" i="25" s="1"/>
  <c r="F47" i="25"/>
  <c r="D47" i="25"/>
  <c r="H46" i="25"/>
  <c r="I46" i="25" s="1"/>
  <c r="H45" i="25"/>
  <c r="I45" i="25" s="1"/>
  <c r="H44" i="25"/>
  <c r="I44" i="25" s="1"/>
  <c r="H43" i="25"/>
  <c r="I43" i="25" s="1"/>
  <c r="H42" i="25"/>
  <c r="I42" i="25" s="1"/>
  <c r="H41" i="25"/>
  <c r="I41" i="25" s="1"/>
  <c r="H40" i="25"/>
  <c r="I40" i="25" s="1"/>
  <c r="H39" i="25"/>
  <c r="I39" i="25" s="1"/>
  <c r="H38" i="25"/>
  <c r="I38" i="25" s="1"/>
  <c r="H37" i="25"/>
  <c r="I37" i="25" s="1"/>
  <c r="F35" i="25"/>
  <c r="D35" i="25"/>
  <c r="H34" i="25"/>
  <c r="I34" i="25" s="1"/>
  <c r="H33" i="25"/>
  <c r="I33" i="25" s="1"/>
  <c r="H32" i="25"/>
  <c r="I32" i="25" s="1"/>
  <c r="H31" i="25"/>
  <c r="I31" i="25" s="1"/>
  <c r="H30" i="25"/>
  <c r="I30" i="25" s="1"/>
  <c r="H29" i="25"/>
  <c r="I29" i="25" s="1"/>
  <c r="H28" i="25"/>
  <c r="I28" i="25" s="1"/>
  <c r="H27" i="25"/>
  <c r="I27" i="25" s="1"/>
  <c r="H26" i="25"/>
  <c r="I26" i="25" s="1"/>
  <c r="F24" i="25"/>
  <c r="D24" i="25"/>
  <c r="H23" i="25"/>
  <c r="I23" i="25" s="1"/>
  <c r="H22" i="25"/>
  <c r="I22" i="25" s="1"/>
  <c r="H21" i="25"/>
  <c r="I21" i="25" s="1"/>
  <c r="H20" i="25"/>
  <c r="I20" i="25" s="1"/>
  <c r="F18" i="25"/>
  <c r="D18" i="25"/>
  <c r="D67" i="25" s="1"/>
  <c r="H17" i="25"/>
  <c r="I17" i="25" s="1"/>
  <c r="H16" i="25"/>
  <c r="I16" i="25" s="1"/>
  <c r="H15" i="25"/>
  <c r="I15" i="25" s="1"/>
  <c r="I18" i="25" l="1"/>
  <c r="F67" i="25"/>
  <c r="I47" i="25"/>
  <c r="I65" i="25"/>
  <c r="I24" i="25"/>
  <c r="I35" i="25"/>
  <c r="H18" i="25"/>
  <c r="H24" i="25"/>
  <c r="H35" i="25"/>
  <c r="H47" i="25"/>
  <c r="H65" i="25"/>
  <c r="G19" i="40"/>
  <c r="H19" i="40" s="1"/>
  <c r="G19" i="39"/>
  <c r="H19" i="39" s="1"/>
  <c r="G20" i="38"/>
  <c r="H20" i="38" s="1"/>
  <c r="G19" i="37"/>
  <c r="H19" i="37" s="1"/>
  <c r="G19" i="35"/>
  <c r="H19" i="35" s="1"/>
  <c r="G20" i="31"/>
  <c r="H20" i="31" s="1"/>
  <c r="G20" i="4"/>
  <c r="H20" i="4" s="1"/>
  <c r="G15" i="4"/>
  <c r="H15" i="4" s="1"/>
  <c r="I67" i="25" l="1"/>
  <c r="H67" i="25"/>
  <c r="H19" i="2"/>
  <c r="I19" i="2" s="1"/>
  <c r="H15" i="2"/>
  <c r="I15" i="2" s="1"/>
  <c r="H14" i="12"/>
  <c r="I14" i="12" s="1"/>
  <c r="H11" i="12"/>
  <c r="I11" i="12" s="1"/>
  <c r="H14" i="10"/>
  <c r="I14" i="10"/>
  <c r="H11" i="10"/>
  <c r="I11" i="10"/>
  <c r="H11" i="1"/>
  <c r="I11" i="1" s="1"/>
  <c r="H21" i="12"/>
  <c r="I21" i="12" s="1"/>
  <c r="H16" i="12"/>
  <c r="I16" i="12" s="1"/>
  <c r="H21" i="10"/>
  <c r="I21" i="10" s="1"/>
  <c r="H16" i="10"/>
  <c r="I16" i="10" s="1"/>
  <c r="H19" i="11"/>
  <c r="I19" i="11" s="1"/>
  <c r="H14" i="11"/>
  <c r="I14" i="11" s="1"/>
  <c r="G18" i="41"/>
  <c r="H18" i="41" s="1"/>
  <c r="G13" i="41"/>
  <c r="H13" i="41" s="1"/>
  <c r="E20" i="41"/>
  <c r="C20" i="41"/>
  <c r="H19" i="41"/>
  <c r="G19" i="41"/>
  <c r="H17" i="41"/>
  <c r="G17" i="41"/>
  <c r="H16" i="41"/>
  <c r="G16" i="41"/>
  <c r="H15" i="41"/>
  <c r="G15" i="41"/>
  <c r="H14" i="41"/>
  <c r="G14" i="41"/>
  <c r="H12" i="41"/>
  <c r="G12" i="41"/>
  <c r="H11" i="41"/>
  <c r="G11" i="41"/>
  <c r="H10" i="41"/>
  <c r="G10" i="41"/>
  <c r="G9" i="41"/>
  <c r="H9" i="41" s="1"/>
  <c r="G8" i="41"/>
  <c r="H8" i="41" s="1"/>
  <c r="G7" i="41"/>
  <c r="H7" i="41" s="1"/>
  <c r="H6" i="41"/>
  <c r="G6" i="41"/>
  <c r="G5" i="41"/>
  <c r="H5" i="41" s="1"/>
  <c r="G20" i="41" l="1"/>
  <c r="H20" i="41"/>
  <c r="G18" i="40" l="1"/>
  <c r="H18" i="40"/>
  <c r="G13" i="40"/>
  <c r="H13" i="40"/>
  <c r="E21" i="40"/>
  <c r="C21" i="40"/>
  <c r="G20" i="40"/>
  <c r="H20" i="40" s="1"/>
  <c r="G17" i="40"/>
  <c r="H17" i="40" s="1"/>
  <c r="G16" i="40"/>
  <c r="H16" i="40" s="1"/>
  <c r="G15" i="40"/>
  <c r="H15" i="40" s="1"/>
  <c r="G14" i="40"/>
  <c r="H14" i="40" s="1"/>
  <c r="G12" i="40"/>
  <c r="H12" i="40" s="1"/>
  <c r="G11" i="40"/>
  <c r="H11" i="40" s="1"/>
  <c r="G10" i="40"/>
  <c r="H10" i="40" s="1"/>
  <c r="G9" i="40"/>
  <c r="H9" i="40" s="1"/>
  <c r="G8" i="40"/>
  <c r="H8" i="40" s="1"/>
  <c r="G7" i="40"/>
  <c r="H7" i="40" s="1"/>
  <c r="G6" i="40"/>
  <c r="H6" i="40" s="1"/>
  <c r="G5" i="40"/>
  <c r="H5" i="40" s="1"/>
  <c r="H21" i="40" l="1"/>
  <c r="G21" i="40"/>
  <c r="G19" i="31" l="1"/>
  <c r="H19" i="31" s="1"/>
  <c r="G14" i="31"/>
  <c r="H14" i="31" s="1"/>
  <c r="G18" i="39"/>
  <c r="H18" i="39" s="1"/>
  <c r="G13" i="39"/>
  <c r="H13" i="39" s="1"/>
  <c r="E20" i="39"/>
  <c r="C20" i="39"/>
  <c r="G17" i="39"/>
  <c r="H17" i="39" s="1"/>
  <c r="G16" i="39"/>
  <c r="H16" i="39" s="1"/>
  <c r="G15" i="39"/>
  <c r="H15" i="39" s="1"/>
  <c r="G14" i="39"/>
  <c r="H14" i="39" s="1"/>
  <c r="G12" i="39"/>
  <c r="H12" i="39" s="1"/>
  <c r="G11" i="39"/>
  <c r="H11" i="39" s="1"/>
  <c r="G10" i="39"/>
  <c r="H10" i="39" s="1"/>
  <c r="G9" i="39"/>
  <c r="H9" i="39" s="1"/>
  <c r="G8" i="39"/>
  <c r="H8" i="39" s="1"/>
  <c r="G7" i="39"/>
  <c r="H7" i="39" s="1"/>
  <c r="G6" i="39"/>
  <c r="H6" i="39" s="1"/>
  <c r="G5" i="39"/>
  <c r="H5" i="39" s="1"/>
  <c r="H20" i="39" l="1"/>
  <c r="G20" i="39"/>
  <c r="G19" i="38" l="1"/>
  <c r="H19" i="38"/>
  <c r="G14" i="38"/>
  <c r="H14" i="38" s="1"/>
  <c r="E22" i="38"/>
  <c r="C22" i="38"/>
  <c r="G21" i="38"/>
  <c r="H21" i="38" s="1"/>
  <c r="G18" i="38"/>
  <c r="H18" i="38" s="1"/>
  <c r="G17" i="38"/>
  <c r="H17" i="38" s="1"/>
  <c r="G16" i="38"/>
  <c r="H16" i="38" s="1"/>
  <c r="G15" i="38"/>
  <c r="H15" i="38" s="1"/>
  <c r="G13" i="38"/>
  <c r="H13" i="38" s="1"/>
  <c r="G12" i="38"/>
  <c r="H12" i="38" s="1"/>
  <c r="G11" i="38"/>
  <c r="H11" i="38" s="1"/>
  <c r="G10" i="38"/>
  <c r="H10" i="38" s="1"/>
  <c r="G9" i="38"/>
  <c r="H9" i="38" s="1"/>
  <c r="G8" i="38"/>
  <c r="H8" i="38" s="1"/>
  <c r="G7" i="38"/>
  <c r="H7" i="38" s="1"/>
  <c r="G6" i="38"/>
  <c r="H6" i="38" s="1"/>
  <c r="H22" i="38" l="1"/>
  <c r="G22" i="38"/>
  <c r="G18" i="37" l="1"/>
  <c r="H18" i="37"/>
  <c r="G13" i="37"/>
  <c r="H13" i="37" s="1"/>
  <c r="E21" i="37"/>
  <c r="C21" i="37"/>
  <c r="G20" i="37"/>
  <c r="H20" i="37" s="1"/>
  <c r="G17" i="37"/>
  <c r="H17" i="37" s="1"/>
  <c r="G16" i="37"/>
  <c r="H16" i="37" s="1"/>
  <c r="G15" i="37"/>
  <c r="H15" i="37" s="1"/>
  <c r="G14" i="37"/>
  <c r="H14" i="37" s="1"/>
  <c r="G12" i="37"/>
  <c r="H12" i="37" s="1"/>
  <c r="G11" i="37"/>
  <c r="H11" i="37" s="1"/>
  <c r="G10" i="37"/>
  <c r="H10" i="37" s="1"/>
  <c r="G9" i="37"/>
  <c r="H9" i="37" s="1"/>
  <c r="G8" i="37"/>
  <c r="H8" i="37" s="1"/>
  <c r="G7" i="37"/>
  <c r="H7" i="37" s="1"/>
  <c r="G6" i="37"/>
  <c r="H6" i="37" s="1"/>
  <c r="G5" i="37"/>
  <c r="H5" i="37" s="1"/>
  <c r="H21" i="37" l="1"/>
  <c r="G21" i="37"/>
  <c r="G18" i="35" l="1"/>
  <c r="H18" i="35" s="1"/>
  <c r="G13" i="35"/>
  <c r="H13" i="35" s="1"/>
  <c r="E21" i="35"/>
  <c r="C21" i="35"/>
  <c r="G20" i="35"/>
  <c r="H20" i="35" s="1"/>
  <c r="G17" i="35"/>
  <c r="H17" i="35" s="1"/>
  <c r="G16" i="35"/>
  <c r="H16" i="35" s="1"/>
  <c r="G15" i="35"/>
  <c r="H15" i="35" s="1"/>
  <c r="G14" i="35"/>
  <c r="H14" i="35" s="1"/>
  <c r="G12" i="35"/>
  <c r="H12" i="35" s="1"/>
  <c r="G11" i="35"/>
  <c r="H11" i="35" s="1"/>
  <c r="G10" i="35"/>
  <c r="H10" i="35" s="1"/>
  <c r="G9" i="35"/>
  <c r="H9" i="35" s="1"/>
  <c r="G8" i="35"/>
  <c r="H8" i="35" s="1"/>
  <c r="G7" i="35"/>
  <c r="H7" i="35" s="1"/>
  <c r="G6" i="35"/>
  <c r="H6" i="35" s="1"/>
  <c r="G5" i="35"/>
  <c r="G21" i="35" l="1"/>
  <c r="H5" i="35"/>
  <c r="H21" i="35" s="1"/>
  <c r="H18" i="9" l="1"/>
  <c r="I18" i="9"/>
  <c r="H13" i="9"/>
  <c r="I13" i="9" s="1"/>
  <c r="H18" i="8"/>
  <c r="I18" i="8" s="1"/>
  <c r="H13" i="8"/>
  <c r="I13" i="8" s="1"/>
  <c r="H19" i="7"/>
  <c r="I19" i="7"/>
  <c r="H14" i="7"/>
  <c r="I14" i="7"/>
  <c r="H19" i="14"/>
  <c r="I19" i="14"/>
  <c r="H14" i="14"/>
  <c r="I14" i="14"/>
  <c r="H19" i="6"/>
  <c r="I19" i="6"/>
  <c r="H14" i="6"/>
  <c r="I14" i="6" s="1"/>
  <c r="H19" i="5"/>
  <c r="I19" i="5" s="1"/>
  <c r="H14" i="5"/>
  <c r="I14" i="5"/>
  <c r="H18" i="13"/>
  <c r="I18" i="13"/>
  <c r="H14" i="13"/>
  <c r="I14" i="13" s="1"/>
  <c r="H19" i="3"/>
  <c r="I19" i="3" s="1"/>
  <c r="H15" i="3"/>
  <c r="I15" i="3"/>
  <c r="G18" i="33"/>
  <c r="H18" i="33" s="1"/>
  <c r="G13" i="33"/>
  <c r="H13" i="33" s="1"/>
  <c r="E20" i="33"/>
  <c r="C20" i="33"/>
  <c r="G19" i="33"/>
  <c r="H19" i="33" s="1"/>
  <c r="G17" i="33"/>
  <c r="H17" i="33" s="1"/>
  <c r="G16" i="33"/>
  <c r="H16" i="33" s="1"/>
  <c r="G15" i="33"/>
  <c r="H15" i="33" s="1"/>
  <c r="G14" i="33"/>
  <c r="H14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5" i="33"/>
  <c r="H5" i="33" s="1"/>
  <c r="H20" i="33" l="1"/>
  <c r="G20" i="33"/>
  <c r="E22" i="31" l="1"/>
  <c r="C22" i="31"/>
  <c r="G21" i="31"/>
  <c r="H21" i="31" s="1"/>
  <c r="G18" i="31"/>
  <c r="H18" i="31" s="1"/>
  <c r="G17" i="31"/>
  <c r="H17" i="31" s="1"/>
  <c r="G16" i="31"/>
  <c r="H16" i="31" s="1"/>
  <c r="G15" i="31"/>
  <c r="H15" i="31" s="1"/>
  <c r="G13" i="31"/>
  <c r="H13" i="31" s="1"/>
  <c r="G12" i="31"/>
  <c r="H12" i="31" s="1"/>
  <c r="G11" i="31"/>
  <c r="H11" i="31" s="1"/>
  <c r="G10" i="31"/>
  <c r="H10" i="31" s="1"/>
  <c r="H9" i="31"/>
  <c r="G9" i="31"/>
  <c r="G8" i="31"/>
  <c r="H8" i="31" s="1"/>
  <c r="G7" i="31"/>
  <c r="H7" i="31" s="1"/>
  <c r="G6" i="31"/>
  <c r="G22" i="31" l="1"/>
  <c r="H6" i="31"/>
  <c r="H22" i="31" s="1"/>
  <c r="H14" i="2"/>
  <c r="I14" i="2" s="1"/>
  <c r="F69" i="26" l="1"/>
  <c r="D69" i="26"/>
  <c r="H66" i="26"/>
  <c r="I66" i="26" s="1"/>
  <c r="H37" i="26" l="1"/>
  <c r="F46" i="26"/>
  <c r="D46" i="26"/>
  <c r="H28" i="26"/>
  <c r="I28" i="26" l="1"/>
  <c r="I37" i="26"/>
  <c r="H13" i="1" l="1"/>
  <c r="I13" i="1" s="1"/>
  <c r="H12" i="12"/>
  <c r="I12" i="12" s="1"/>
  <c r="H12" i="10"/>
  <c r="I12" i="10" s="1"/>
  <c r="H11" i="11"/>
  <c r="I11" i="11" s="1"/>
  <c r="H9" i="9"/>
  <c r="I9" i="9" s="1"/>
  <c r="H10" i="8"/>
  <c r="I10" i="8" s="1"/>
  <c r="H10" i="7"/>
  <c r="I10" i="7" s="1"/>
  <c r="H10" i="14"/>
  <c r="I10" i="14" s="1"/>
  <c r="H10" i="6"/>
  <c r="I10" i="6" s="1"/>
  <c r="H10" i="5"/>
  <c r="I10" i="5" s="1"/>
  <c r="G12" i="4"/>
  <c r="H12" i="4" s="1"/>
  <c r="H11" i="13"/>
  <c r="I11" i="13" s="1"/>
  <c r="H12" i="3"/>
  <c r="I12" i="3" s="1"/>
  <c r="H12" i="2"/>
  <c r="I12" i="2" s="1"/>
  <c r="H19" i="1" l="1"/>
  <c r="I19" i="1" s="1"/>
  <c r="H13" i="26" l="1"/>
  <c r="I13" i="26" s="1"/>
  <c r="H11" i="26"/>
  <c r="I11" i="26" s="1"/>
  <c r="H10" i="26"/>
  <c r="I10" i="26" s="1"/>
  <c r="F75" i="26" l="1"/>
  <c r="D75" i="26"/>
  <c r="H74" i="26"/>
  <c r="I74" i="26" s="1"/>
  <c r="H73" i="26"/>
  <c r="I73" i="26" s="1"/>
  <c r="H72" i="26"/>
  <c r="I72" i="26" s="1"/>
  <c r="H71" i="26"/>
  <c r="I71" i="26" s="1"/>
  <c r="H68" i="26"/>
  <c r="I68" i="26" s="1"/>
  <c r="H67" i="26"/>
  <c r="F64" i="26"/>
  <c r="D64" i="26"/>
  <c r="H63" i="26"/>
  <c r="I63" i="26" s="1"/>
  <c r="H58" i="26"/>
  <c r="I58" i="26" s="1"/>
  <c r="H57" i="26"/>
  <c r="I57" i="26" s="1"/>
  <c r="H56" i="26"/>
  <c r="I56" i="26" s="1"/>
  <c r="H55" i="26"/>
  <c r="I55" i="26" s="1"/>
  <c r="H54" i="26"/>
  <c r="I54" i="26" s="1"/>
  <c r="H53" i="26"/>
  <c r="I53" i="26" s="1"/>
  <c r="H52" i="26"/>
  <c r="I52" i="26" s="1"/>
  <c r="H51" i="26"/>
  <c r="I51" i="26" s="1"/>
  <c r="F49" i="26"/>
  <c r="D49" i="26"/>
  <c r="H48" i="26"/>
  <c r="I48" i="26" s="1"/>
  <c r="I49" i="26" s="1"/>
  <c r="H45" i="26"/>
  <c r="I45" i="26" s="1"/>
  <c r="H44" i="26"/>
  <c r="I44" i="26" s="1"/>
  <c r="H43" i="26"/>
  <c r="I43" i="26" s="1"/>
  <c r="H42" i="26"/>
  <c r="I42" i="26" s="1"/>
  <c r="H40" i="26"/>
  <c r="I40" i="26" s="1"/>
  <c r="H39" i="26"/>
  <c r="I39" i="26" s="1"/>
  <c r="H38" i="26"/>
  <c r="H33" i="26"/>
  <c r="I33" i="26" s="1"/>
  <c r="H32" i="26"/>
  <c r="I32" i="26" s="1"/>
  <c r="H31" i="26"/>
  <c r="I31" i="26" s="1"/>
  <c r="H30" i="26"/>
  <c r="I30" i="26" s="1"/>
  <c r="H29" i="26"/>
  <c r="F26" i="26"/>
  <c r="D26" i="26"/>
  <c r="H25" i="26"/>
  <c r="I25" i="26" s="1"/>
  <c r="H22" i="26"/>
  <c r="I22" i="26" s="1"/>
  <c r="H21" i="26"/>
  <c r="I21" i="26" s="1"/>
  <c r="H20" i="26"/>
  <c r="I20" i="26" s="1"/>
  <c r="H18" i="26"/>
  <c r="I18" i="26" s="1"/>
  <c r="H17" i="26"/>
  <c r="I17" i="26" s="1"/>
  <c r="H16" i="26"/>
  <c r="I16" i="26" s="1"/>
  <c r="H12" i="26"/>
  <c r="I12" i="26" s="1"/>
  <c r="H9" i="26"/>
  <c r="I9" i="26" s="1"/>
  <c r="H35" i="26" l="1"/>
  <c r="I29" i="26"/>
  <c r="I35" i="26"/>
  <c r="F76" i="26"/>
  <c r="I38" i="26"/>
  <c r="H46" i="26"/>
  <c r="I46" i="26" s="1"/>
  <c r="I67" i="26"/>
  <c r="I69" i="26" s="1"/>
  <c r="H69" i="26"/>
  <c r="D76" i="26"/>
  <c r="H64" i="26"/>
  <c r="I64" i="26" s="1"/>
  <c r="H26" i="26"/>
  <c r="H49" i="26"/>
  <c r="H75" i="26"/>
  <c r="I75" i="26" s="1"/>
  <c r="H76" i="26" l="1"/>
  <c r="I76" i="26" s="1"/>
  <c r="I26" i="26"/>
  <c r="H20" i="1" l="1"/>
  <c r="I20" i="1" s="1"/>
  <c r="H6" i="8"/>
  <c r="I6" i="8" s="1"/>
  <c r="H7" i="8"/>
  <c r="I7" i="8" s="1"/>
  <c r="H8" i="8"/>
  <c r="I8" i="8" s="1"/>
  <c r="H9" i="8"/>
  <c r="I9" i="8" s="1"/>
  <c r="H11" i="8"/>
  <c r="I11" i="8" s="1"/>
  <c r="H12" i="8"/>
  <c r="I12" i="8" s="1"/>
  <c r="H14" i="8"/>
  <c r="I14" i="8" s="1"/>
  <c r="H15" i="8"/>
  <c r="I15" i="8" s="1"/>
  <c r="H16" i="8"/>
  <c r="I16" i="8" s="1"/>
  <c r="H17" i="8"/>
  <c r="I17" i="8" s="1"/>
  <c r="H19" i="8"/>
  <c r="I19" i="8" s="1"/>
  <c r="H5" i="8"/>
  <c r="I5" i="8" s="1"/>
  <c r="H20" i="8" l="1"/>
  <c r="I20" i="8" s="1"/>
  <c r="H8" i="18"/>
  <c r="I8" i="18" s="1"/>
  <c r="H9" i="18"/>
  <c r="I9" i="18" s="1"/>
  <c r="H10" i="18"/>
  <c r="I10" i="18" s="1"/>
  <c r="I7" i="18"/>
  <c r="H7" i="18"/>
  <c r="H7" i="16"/>
  <c r="I7" i="16" s="1"/>
  <c r="H8" i="16"/>
  <c r="I8" i="16" s="1"/>
  <c r="H9" i="16"/>
  <c r="I9" i="16" s="1"/>
  <c r="H10" i="16"/>
  <c r="I10" i="16" s="1"/>
  <c r="H11" i="16"/>
  <c r="I11" i="16" s="1"/>
  <c r="H12" i="16"/>
  <c r="I12" i="16" s="1"/>
  <c r="H13" i="16"/>
  <c r="I13" i="16" s="1"/>
  <c r="H6" i="16"/>
  <c r="I6" i="16" s="1"/>
  <c r="F14" i="16"/>
  <c r="D14" i="16"/>
  <c r="H7" i="15"/>
  <c r="I7" i="15" s="1"/>
  <c r="H8" i="15"/>
  <c r="I8" i="15" s="1"/>
  <c r="H9" i="15"/>
  <c r="I9" i="15"/>
  <c r="H6" i="15"/>
  <c r="I6" i="15" s="1"/>
  <c r="F10" i="15"/>
  <c r="H7" i="22"/>
  <c r="I7" i="22" s="1"/>
  <c r="H8" i="22"/>
  <c r="I8" i="22" s="1"/>
  <c r="H9" i="22"/>
  <c r="I9" i="22"/>
  <c r="H6" i="22"/>
  <c r="I6" i="22" s="1"/>
  <c r="F10" i="22"/>
  <c r="D10" i="22"/>
  <c r="I14" i="16" l="1"/>
  <c r="I10" i="15"/>
  <c r="I11" i="18"/>
  <c r="I10" i="22"/>
  <c r="H14" i="16"/>
  <c r="H11" i="18"/>
  <c r="H10" i="15"/>
  <c r="H10" i="22"/>
  <c r="F21" i="13"/>
  <c r="D20" i="8"/>
  <c r="F20" i="8"/>
  <c r="D23" i="12"/>
  <c r="F23" i="12"/>
  <c r="H8" i="1"/>
  <c r="I8" i="1" s="1"/>
  <c r="H9" i="1"/>
  <c r="I9" i="1" s="1"/>
  <c r="H10" i="1"/>
  <c r="I10" i="1" s="1"/>
  <c r="H12" i="1"/>
  <c r="I12" i="1" s="1"/>
  <c r="H14" i="1"/>
  <c r="I14" i="1" s="1"/>
  <c r="H15" i="1"/>
  <c r="I15" i="1" s="1"/>
  <c r="H16" i="1"/>
  <c r="I16" i="1" s="1"/>
  <c r="H17" i="1"/>
  <c r="I17" i="1" s="1"/>
  <c r="H18" i="1"/>
  <c r="I18" i="1" s="1"/>
  <c r="H21" i="1"/>
  <c r="I21" i="1" s="1"/>
  <c r="H22" i="1"/>
  <c r="I22" i="1" s="1"/>
  <c r="H23" i="1"/>
  <c r="I23" i="1" s="1"/>
  <c r="H7" i="1"/>
  <c r="I7" i="1" s="1"/>
  <c r="H7" i="12"/>
  <c r="I7" i="12" s="1"/>
  <c r="H8" i="12"/>
  <c r="I8" i="12" s="1"/>
  <c r="H9" i="12"/>
  <c r="I9" i="12" s="1"/>
  <c r="H10" i="12"/>
  <c r="I10" i="12" s="1"/>
  <c r="H13" i="12"/>
  <c r="I13" i="12" s="1"/>
  <c r="H15" i="12"/>
  <c r="I15" i="12" s="1"/>
  <c r="H17" i="12"/>
  <c r="I17" i="12"/>
  <c r="H18" i="12"/>
  <c r="I18" i="12" s="1"/>
  <c r="H19" i="12"/>
  <c r="I19" i="12" s="1"/>
  <c r="H20" i="12"/>
  <c r="I20" i="12" s="1"/>
  <c r="H22" i="12"/>
  <c r="I22" i="12" s="1"/>
  <c r="H6" i="12"/>
  <c r="I6" i="12" s="1"/>
  <c r="H7" i="10"/>
  <c r="I7" i="10" s="1"/>
  <c r="H8" i="10"/>
  <c r="I8" i="10" s="1"/>
  <c r="H9" i="10"/>
  <c r="I9" i="10" s="1"/>
  <c r="H10" i="10"/>
  <c r="I10" i="10" s="1"/>
  <c r="H13" i="10"/>
  <c r="I13" i="10" s="1"/>
  <c r="H15" i="10"/>
  <c r="I15" i="10" s="1"/>
  <c r="H17" i="10"/>
  <c r="I17" i="10" s="1"/>
  <c r="H18" i="10"/>
  <c r="I18" i="10" s="1"/>
  <c r="H19" i="10"/>
  <c r="I19" i="10" s="1"/>
  <c r="H20" i="10"/>
  <c r="I20" i="10" s="1"/>
  <c r="H22" i="10"/>
  <c r="I22" i="10" s="1"/>
  <c r="H6" i="10"/>
  <c r="I6" i="10" s="1"/>
  <c r="F23" i="10"/>
  <c r="F21" i="11"/>
  <c r="D21" i="11"/>
  <c r="H7" i="11"/>
  <c r="I7" i="11" s="1"/>
  <c r="H8" i="11"/>
  <c r="I8" i="11" s="1"/>
  <c r="H9" i="11"/>
  <c r="I9" i="11" s="1"/>
  <c r="H10" i="11"/>
  <c r="I10" i="11" s="1"/>
  <c r="H12" i="11"/>
  <c r="I12" i="11" s="1"/>
  <c r="H13" i="11"/>
  <c r="I13" i="11" s="1"/>
  <c r="H15" i="11"/>
  <c r="I15" i="11"/>
  <c r="H16" i="11"/>
  <c r="I16" i="11" s="1"/>
  <c r="H17" i="11"/>
  <c r="I17" i="11" s="1"/>
  <c r="H18" i="11"/>
  <c r="I18" i="11" s="1"/>
  <c r="H20" i="11"/>
  <c r="I20" i="11" s="1"/>
  <c r="H6" i="11"/>
  <c r="I6" i="11" s="1"/>
  <c r="F20" i="9"/>
  <c r="D20" i="9"/>
  <c r="H6" i="9"/>
  <c r="I6" i="9" s="1"/>
  <c r="H7" i="9"/>
  <c r="I7" i="9" s="1"/>
  <c r="H8" i="9"/>
  <c r="I8" i="9" s="1"/>
  <c r="H10" i="9"/>
  <c r="I10" i="9" s="1"/>
  <c r="H11" i="9"/>
  <c r="I11" i="9" s="1"/>
  <c r="H12" i="9"/>
  <c r="I12" i="9" s="1"/>
  <c r="H14" i="9"/>
  <c r="I14" i="9" s="1"/>
  <c r="H15" i="9"/>
  <c r="I15" i="9" s="1"/>
  <c r="H16" i="9"/>
  <c r="I16" i="9" s="1"/>
  <c r="H17" i="9"/>
  <c r="I17" i="9" s="1"/>
  <c r="H19" i="9"/>
  <c r="I19" i="9" s="1"/>
  <c r="H5" i="9"/>
  <c r="I5" i="9" s="1"/>
  <c r="I23" i="12" l="1"/>
  <c r="H23" i="10"/>
  <c r="H20" i="9"/>
  <c r="I23" i="10"/>
  <c r="I20" i="9"/>
  <c r="H23" i="12"/>
  <c r="H24" i="1"/>
  <c r="I21" i="11"/>
  <c r="I24" i="1"/>
  <c r="H21" i="11"/>
  <c r="F21" i="5"/>
  <c r="D21" i="5"/>
  <c r="F21" i="7"/>
  <c r="D21" i="7"/>
  <c r="H7" i="7"/>
  <c r="I7" i="7"/>
  <c r="H8" i="7"/>
  <c r="I8" i="7" s="1"/>
  <c r="H9" i="7"/>
  <c r="I9" i="7" s="1"/>
  <c r="H11" i="7"/>
  <c r="I11" i="7" s="1"/>
  <c r="H12" i="7"/>
  <c r="I12" i="7" s="1"/>
  <c r="H13" i="7"/>
  <c r="I13" i="7" s="1"/>
  <c r="H15" i="7"/>
  <c r="I15" i="7" s="1"/>
  <c r="H16" i="7"/>
  <c r="I16" i="7" s="1"/>
  <c r="H17" i="7"/>
  <c r="I17" i="7" s="1"/>
  <c r="H18" i="7"/>
  <c r="I18" i="7" s="1"/>
  <c r="H20" i="7"/>
  <c r="I20" i="7" s="1"/>
  <c r="H6" i="7"/>
  <c r="I6" i="7" s="1"/>
  <c r="H7" i="14"/>
  <c r="I7" i="14"/>
  <c r="H8" i="14"/>
  <c r="I8" i="14" s="1"/>
  <c r="H9" i="14"/>
  <c r="I9" i="14" s="1"/>
  <c r="H11" i="14"/>
  <c r="I11" i="14" s="1"/>
  <c r="H12" i="14"/>
  <c r="I12" i="14" s="1"/>
  <c r="H13" i="14"/>
  <c r="I13" i="14" s="1"/>
  <c r="H15" i="14"/>
  <c r="I15" i="14" s="1"/>
  <c r="H16" i="14"/>
  <c r="I16" i="14" s="1"/>
  <c r="H17" i="14"/>
  <c r="H18" i="14"/>
  <c r="I18" i="14" s="1"/>
  <c r="H20" i="14"/>
  <c r="I20" i="14"/>
  <c r="H6" i="14"/>
  <c r="I6" i="14" s="1"/>
  <c r="F21" i="14"/>
  <c r="D21" i="14"/>
  <c r="F21" i="6"/>
  <c r="H7" i="6"/>
  <c r="I7" i="6" s="1"/>
  <c r="H8" i="6"/>
  <c r="I8" i="6" s="1"/>
  <c r="H9" i="6"/>
  <c r="I9" i="6"/>
  <c r="H11" i="6"/>
  <c r="I11" i="6" s="1"/>
  <c r="H12" i="6"/>
  <c r="I12" i="6" s="1"/>
  <c r="H13" i="6"/>
  <c r="I13" i="6" s="1"/>
  <c r="H15" i="6"/>
  <c r="I15" i="6" s="1"/>
  <c r="H16" i="6"/>
  <c r="I16" i="6" s="1"/>
  <c r="H17" i="6"/>
  <c r="I17" i="6" s="1"/>
  <c r="H18" i="6"/>
  <c r="I18" i="6" s="1"/>
  <c r="H20" i="6"/>
  <c r="I20" i="6" s="1"/>
  <c r="H6" i="6"/>
  <c r="I6" i="6" s="1"/>
  <c r="D21" i="6"/>
  <c r="H7" i="5"/>
  <c r="I7" i="5" s="1"/>
  <c r="H8" i="5"/>
  <c r="I8" i="5" s="1"/>
  <c r="H9" i="5"/>
  <c r="I9" i="5" s="1"/>
  <c r="H11" i="5"/>
  <c r="I11" i="5" s="1"/>
  <c r="H12" i="5"/>
  <c r="I12" i="5" s="1"/>
  <c r="H13" i="5"/>
  <c r="I13" i="5" s="1"/>
  <c r="H15" i="5"/>
  <c r="I15" i="5" s="1"/>
  <c r="H16" i="5"/>
  <c r="I16" i="5" s="1"/>
  <c r="H17" i="5"/>
  <c r="H18" i="5"/>
  <c r="I18" i="5" s="1"/>
  <c r="H20" i="5"/>
  <c r="I20" i="5"/>
  <c r="H6" i="5"/>
  <c r="I6" i="5" s="1"/>
  <c r="G8" i="4"/>
  <c r="H8" i="4" s="1"/>
  <c r="G9" i="4"/>
  <c r="H9" i="4" s="1"/>
  <c r="G10" i="4"/>
  <c r="H10" i="4" s="1"/>
  <c r="G11" i="4"/>
  <c r="H11" i="4" s="1"/>
  <c r="G13" i="4"/>
  <c r="H13" i="4" s="1"/>
  <c r="G14" i="4"/>
  <c r="H14" i="4" s="1"/>
  <c r="G16" i="4"/>
  <c r="H16" i="4" s="1"/>
  <c r="G17" i="4"/>
  <c r="H17" i="4" s="1"/>
  <c r="G18" i="4"/>
  <c r="H18" i="4" s="1"/>
  <c r="G19" i="4"/>
  <c r="H19" i="4" s="1"/>
  <c r="G21" i="4"/>
  <c r="H21" i="4" s="1"/>
  <c r="G7" i="4"/>
  <c r="H7" i="4" s="1"/>
  <c r="E22" i="4"/>
  <c r="C22" i="4"/>
  <c r="D21" i="13"/>
  <c r="H8" i="3"/>
  <c r="I8" i="3" s="1"/>
  <c r="H9" i="3"/>
  <c r="I9" i="3" s="1"/>
  <c r="H10" i="3"/>
  <c r="H11" i="3"/>
  <c r="I11" i="3" s="1"/>
  <c r="H13" i="3"/>
  <c r="I13" i="3" s="1"/>
  <c r="H14" i="3"/>
  <c r="I14" i="3" s="1"/>
  <c r="H16" i="3"/>
  <c r="I16" i="3" s="1"/>
  <c r="H17" i="3"/>
  <c r="I17" i="3" s="1"/>
  <c r="H18" i="3"/>
  <c r="I18" i="3" s="1"/>
  <c r="H20" i="3"/>
  <c r="I20" i="3" s="1"/>
  <c r="H21" i="3"/>
  <c r="I21" i="3" s="1"/>
  <c r="H7" i="3"/>
  <c r="I7" i="3" s="1"/>
  <c r="F22" i="3"/>
  <c r="D22" i="3"/>
  <c r="I21" i="6" l="1"/>
  <c r="H22" i="4"/>
  <c r="H21" i="6"/>
  <c r="H21" i="7"/>
  <c r="H22" i="3"/>
  <c r="G22" i="4"/>
  <c r="H21" i="5"/>
  <c r="H21" i="14"/>
  <c r="I17" i="14"/>
  <c r="I21" i="14" s="1"/>
  <c r="I17" i="5"/>
  <c r="I21" i="5" s="1"/>
  <c r="I10" i="3"/>
  <c r="I22" i="3" s="1"/>
  <c r="I21" i="7"/>
  <c r="H8" i="2"/>
  <c r="I8" i="2" s="1"/>
  <c r="H9" i="2"/>
  <c r="I9" i="2" s="1"/>
  <c r="H10" i="2"/>
  <c r="I10" i="2" s="1"/>
  <c r="H11" i="2"/>
  <c r="I11" i="2" s="1"/>
  <c r="H13" i="2"/>
  <c r="I13" i="2" s="1"/>
  <c r="H16" i="2"/>
  <c r="I16" i="2" s="1"/>
  <c r="H17" i="2"/>
  <c r="I17" i="2" s="1"/>
  <c r="H18" i="2"/>
  <c r="I18" i="2" s="1"/>
  <c r="H20" i="2"/>
  <c r="I20" i="2" s="1"/>
  <c r="H21" i="2"/>
  <c r="I21" i="2" s="1"/>
  <c r="H7" i="2"/>
  <c r="I7" i="2" s="1"/>
  <c r="F22" i="2"/>
  <c r="D22" i="2"/>
  <c r="H22" i="2" l="1"/>
  <c r="F24" i="1"/>
  <c r="H20" i="13" l="1"/>
  <c r="I20" i="13" s="1"/>
  <c r="H19" i="13"/>
  <c r="I19" i="13" s="1"/>
  <c r="H17" i="13"/>
  <c r="I17" i="13" s="1"/>
  <c r="H16" i="13"/>
  <c r="I16" i="13" s="1"/>
  <c r="H15" i="13"/>
  <c r="I15" i="13" s="1"/>
  <c r="H13" i="13"/>
  <c r="I13" i="13" s="1"/>
  <c r="H12" i="13"/>
  <c r="I12" i="13" s="1"/>
  <c r="H10" i="13"/>
  <c r="I10" i="13" s="1"/>
  <c r="H9" i="13"/>
  <c r="I9" i="13" s="1"/>
  <c r="H8" i="13"/>
  <c r="I8" i="13" s="1"/>
  <c r="H7" i="13"/>
  <c r="I7" i="13" s="1"/>
  <c r="H6" i="13"/>
  <c r="H21" i="13" l="1"/>
  <c r="I6" i="13"/>
  <c r="I21" i="13" s="1"/>
  <c r="D23" i="10" l="1"/>
  <c r="D24" i="1"/>
  <c r="I22" i="2" l="1"/>
</calcChain>
</file>

<file path=xl/sharedStrings.xml><?xml version="1.0" encoding="utf-8"?>
<sst xmlns="http://schemas.openxmlformats.org/spreadsheetml/2006/main" count="843" uniqueCount="214">
  <si>
    <t>Պաշտոնի անվանումը</t>
  </si>
  <si>
    <t>Տնօրեն</t>
  </si>
  <si>
    <t>Մեթոդիստ, ուս.գծով տնօրենի տեղակալ</t>
  </si>
  <si>
    <t>Բուժքույր</t>
  </si>
  <si>
    <t>Հաշվապահ</t>
  </si>
  <si>
    <t>Գործավար</t>
  </si>
  <si>
    <t>Դաստիարակ</t>
  </si>
  <si>
    <t>Դաստիարակի օգնական</t>
  </si>
  <si>
    <t>Խոհարար</t>
  </si>
  <si>
    <t>Խոհարարի օգնական</t>
  </si>
  <si>
    <t>Տնտեսվար</t>
  </si>
  <si>
    <t>Երաժշտության ղեկավար</t>
  </si>
  <si>
    <t>Ֆիզկուլտուրայի հրահանգիչ</t>
  </si>
  <si>
    <t>Հավաքարար</t>
  </si>
  <si>
    <t>ԸՆԴԱՄԵՆԸ</t>
  </si>
  <si>
    <t>Դռնապան</t>
  </si>
  <si>
    <t>դռնապան</t>
  </si>
  <si>
    <t>Դռնապահ</t>
  </si>
  <si>
    <t>Օժանդակ բանվոր</t>
  </si>
  <si>
    <t>Հ/Հ</t>
  </si>
  <si>
    <t>Մանկավարժ</t>
  </si>
  <si>
    <t>Տարեկան աշխատավարձի ֆոնդ</t>
  </si>
  <si>
    <t>Փոխտնօրեն ուսումնական գծով</t>
  </si>
  <si>
    <t>Փոխտնօրեն կազմակերպչ. գծով</t>
  </si>
  <si>
    <t>Գրադարանավար</t>
  </si>
  <si>
    <t>Մանկավարժներ</t>
  </si>
  <si>
    <t>Հաստիքների քանակը</t>
  </si>
  <si>
    <t>Սահմանված դրույքը</t>
  </si>
  <si>
    <t>Սահմանված դրույքի միավորը</t>
  </si>
  <si>
    <t xml:space="preserve">Սահմանված դրույքի միավորը </t>
  </si>
  <si>
    <t>Պաշտոնային դրույքաչափը /դրամ/</t>
  </si>
  <si>
    <t>ամսեկան աշխատավարձի  ֆոնդ</t>
  </si>
  <si>
    <t>Ինժեներ -շինարար</t>
  </si>
  <si>
    <t>Մեխանիկ</t>
  </si>
  <si>
    <t>Հաշվապահ-գործավար</t>
  </si>
  <si>
    <t xml:space="preserve">Համակարգչային բազայի օպերատոր </t>
  </si>
  <si>
    <t>Բրիգադիր</t>
  </si>
  <si>
    <t>Փողոց մաքրող բանվոր  /սեզոնային/  2</t>
  </si>
  <si>
    <t>Փողոց մաքրող բանվոր հիմնական</t>
  </si>
  <si>
    <t>Մեխանիզատոր JCB</t>
  </si>
  <si>
    <t>Ջրցան մեքենայի վարորդ</t>
  </si>
  <si>
    <t>Աղբատար մեքենայի վարորդ</t>
  </si>
  <si>
    <t>Աղբատար մեքենայի բանվոր</t>
  </si>
  <si>
    <t>Տեխնիկ-փականագործ</t>
  </si>
  <si>
    <t>Սանտեխնիկ</t>
  </si>
  <si>
    <t>Բանվոր</t>
  </si>
  <si>
    <t>Ավտոգրեյդերի վարորդ</t>
  </si>
  <si>
    <t>Կամազ ինքնաթափի վարորդ</t>
  </si>
  <si>
    <t>Վարորդ /Ինքնաթափ-բեռնատար-MAZ-555102-220/</t>
  </si>
  <si>
    <t>Վարորդ /Էքսկավատոր-բեռնիչ GEHL BL 818S MANITOU GROUP/</t>
  </si>
  <si>
    <t>Վարորդ /Գլդոն АМКОДОР 6712В/</t>
  </si>
  <si>
    <t>Վարորդ /Էքսկավատոր-բեռնիչ CASE 570 ST/</t>
  </si>
  <si>
    <t>Վարորդ /տրակտոր TH (954)-1304/</t>
  </si>
  <si>
    <t>Վարորդ /տրակտոր TH 1804/</t>
  </si>
  <si>
    <t>Ավտոբուսի վարորդ</t>
  </si>
  <si>
    <t>Էլեկտրիկ</t>
  </si>
  <si>
    <t>Ավտովերելակի վարորդ</t>
  </si>
  <si>
    <t>Ջրագծերը սպասարկող վարպետ</t>
  </si>
  <si>
    <t>Մեխանիզատոր  CAT</t>
  </si>
  <si>
    <t>Ընդամենը</t>
  </si>
  <si>
    <t>Մեթոդիստ</t>
  </si>
  <si>
    <t xml:space="preserve">Հավաքարար </t>
  </si>
  <si>
    <t>մեթոդիստ</t>
  </si>
  <si>
    <t>Մարզիչ մանկավարժ</t>
  </si>
  <si>
    <t>գործավար</t>
  </si>
  <si>
    <t>տնտեսվար</t>
  </si>
  <si>
    <t>Համակարգչային օպերատոր</t>
  </si>
  <si>
    <t>Տնտեսվար /Արվեստի դպրոցի հետ համատեղ/</t>
  </si>
  <si>
    <t>Գրադարանավար /Ախուրյան/</t>
  </si>
  <si>
    <t>Գրադարանավար /Այգաբաց/</t>
  </si>
  <si>
    <t>Գրադարանավար /Բենիամին/</t>
  </si>
  <si>
    <t>Գրադարանավար /Կապս/</t>
  </si>
  <si>
    <t>Գրադարանավար /Վահրամաբերդ/</t>
  </si>
  <si>
    <t>Գեղարվեստական մասի վարիչ</t>
  </si>
  <si>
    <t>Ակումբավար /Արևիկ/</t>
  </si>
  <si>
    <t>Ակումբավար /Այգաբաց/</t>
  </si>
  <si>
    <t>Ակումբավար /Հովիտ/</t>
  </si>
  <si>
    <t>Ակումբավար /Բասեն/</t>
  </si>
  <si>
    <t>Ակումբավար / Կառնուտ</t>
  </si>
  <si>
    <t>Ակումբավար /Բենիամին/</t>
  </si>
  <si>
    <t>Ակումբավար /Մայիսյան/</t>
  </si>
  <si>
    <t>Ակումբավար /Վահրամաբերդ/</t>
  </si>
  <si>
    <t>Ախուրյանի մշակույթի տան հավաքարար</t>
  </si>
  <si>
    <t>Ախուրյանի մշակույթի տան պահակ</t>
  </si>
  <si>
    <t xml:space="preserve">ԸՆԴԱՄԵՆԸ </t>
  </si>
  <si>
    <t xml:space="preserve">                                                   </t>
  </si>
  <si>
    <t>Աշխատակիցների թվաքանակը՝  35</t>
  </si>
  <si>
    <t>Աշխատակիցների թվաքանակը՝ 10</t>
  </si>
  <si>
    <t>Արվեստի բնագավառ</t>
  </si>
  <si>
    <t>Ֆիզիկական կուլտուրայի և սպորտի բնագավառ</t>
  </si>
  <si>
    <t>Գրադարանային գործի կազմակերպման բնագավառ</t>
  </si>
  <si>
    <t>Մշակույթի տների և ակումբների գործունեության բնագավառ</t>
  </si>
  <si>
    <t xml:space="preserve">Վարչական </t>
  </si>
  <si>
    <t xml:space="preserve">Ընդամենը </t>
  </si>
  <si>
    <t>Փողոցների սանիտարական մաքրում</t>
  </si>
  <si>
    <t xml:space="preserve">Աղբահանություն </t>
  </si>
  <si>
    <t>Բնակարանային շինարարություն և կոմունալ ծառայություններ (այլ դասերին չպատկանող)</t>
  </si>
  <si>
    <t>Ճանապարհային տնտեսություն</t>
  </si>
  <si>
    <t>Փողոցների լուսավորում</t>
  </si>
  <si>
    <t xml:space="preserve">Ընդամենը  </t>
  </si>
  <si>
    <t>Ջրամատակարարում</t>
  </si>
  <si>
    <t>Ընդամենը ԿՈՄՈՒՆԱԼ</t>
  </si>
  <si>
    <t>Տնօրենի տեղակալ</t>
  </si>
  <si>
    <t>Տնօրենի օգնական</t>
  </si>
  <si>
    <t>Գլխավոր  մեխանիկ</t>
  </si>
  <si>
    <t>Հոգեբան</t>
  </si>
  <si>
    <t>Համակարգող</t>
  </si>
  <si>
    <t>ՕԿՋ-ի աշխատող</t>
  </si>
  <si>
    <t>Հսկիչ - օպերատոր</t>
  </si>
  <si>
    <t xml:space="preserve">Հսկիչ </t>
  </si>
  <si>
    <t>Աշխատակիցների թվաքանակը՝ 15</t>
  </si>
  <si>
    <t xml:space="preserve">Հավելված 4                                                                                         Հայաստանի Հանրապետության
 Շիրակի մարզի  Ախուրյան  համայնքի 
ավագանու 2023 թվականի նոյեմբերի 22 -ի թիվ 191-Ա  որոշման                                                        </t>
  </si>
  <si>
    <t>Աշխատակիցների թվաքանակը՝  15</t>
  </si>
  <si>
    <t>Աշխատակիցների թվաքանակը՝ 17</t>
  </si>
  <si>
    <t>Աշխատակիցների թվաքանակը՝ 29</t>
  </si>
  <si>
    <t xml:space="preserve">ՀԱՅԱՍՏԱՆԻ ՀԱՆՐԱՊԵՏՈՒԹՅԱՆ ՇԻՐԱԿԻ ՄԱՐԶԻ ԱԽՈՒՐՅԱՆԻ «ԿԱՄՈՅԻ ՄԱՆԿԱՊԱՐՏԵԶ» ՀԱՄԱՅՆՔԱՅԻՆ ՈՉ ԱՌԵՎՏՐԱՅԻՆ  ԿԱԶՄԱԿԵՐՊՈՒԹՅԱՆ   2025 ԹՎԱԿԱՆԻ  ԱՇԽԱՏԱԿԻՑՆԵՐԻ ՔԱՆԱԿԸ, ՀԱՍՏԻՔԱՑՈՒՑԱԿ ԵՎ ՊԱՇՏՈՆԱՅԻՆ ԴՐՈՒՅՔԱՉԱՓԵՐԸ </t>
  </si>
  <si>
    <t>Գլխավոր հաշվապահ</t>
  </si>
  <si>
    <t>օժանդակ բանվոր</t>
  </si>
  <si>
    <t xml:space="preserve">ՀԱՅԱՍՏԱՆԻ ՀԱՆՐԱՊԵՏՈՒԹՅԱՆ ՇԻՐԱԿԻ ՄԱՐԶԻ ԱԽՈՒՐՅԱՆԻ «ԱՅԳԱԲԱՑ ՄԱՆԿԱՊԱՐՏԵԶ» ՀԱՄԱՅՆՔԱՅԻՆ ՈՉ ԱՌԵՎՏՐԱՅԻՆ  ԿԱԶՄԱԿԵՐՊՈՒԹՅԱՆ   2025 ԹՎԱԿԱՆԻ  ԱՇԽԱՏԱԿԻՑՆԵՐԻ ՔԱՆԱԿԸ, ՀԱՍՏԻՔԱՑՈՒՑԱԿ ԵՎ ՊԱՇՏՈՆԱՅԻՆ ԴՐՈՒՅՔԱՉԱՓԵՐԸ </t>
  </si>
  <si>
    <t>գլխավոր հաշվապահ</t>
  </si>
  <si>
    <t>խոհարարի օգնական</t>
  </si>
  <si>
    <t xml:space="preserve"> ՀԱՅԱՍՏԱՆԻ ՀԱՆՐԱՊԵՏՈՒԹՅԱՆ ՇԻՐԱԿԻ ՄԱՐԶԻ ԱԽՈՒՐՅԱՆ ՀԱՄԱՅՆՔԻ «ՋԱՋՈՒՌԻ ՄԱՆԿԱՊԱՐՏԵԶ» ՀԱՄԱՅՆՔԱՅԻՆ ՈՉ ԱՌԵՎՏՐԱՅԻՆ  ԿԱԶՄԱԿԵՐՊՈՒԹՅԱՆ  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</si>
  <si>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«ԱՐԵՎԻԿԻ ՄԱՆԿԱՊԱՐՏԵԶ» ՀԱՄԱՅՆՔԱՅԻՆ ՈՉ ԱՌԵՎՏՐԱՅԻՆ  ԿԱԶՄԱԿԵՐՊՈՒԹՅԱՆ    2025 ԹՎԱԿԱՆԻ  ԱՇԽԱՏԱԿԻՑՆԵՐԻ ՔԱՆԱԿԸ, ՀԱՍՏԻՔԱՑՈՒՑԱԿ ԵՎ ՊԱՇՏՈՆԱՅԻՆ ԴՐՈՒՅՔԱՉԱՓԵՐԸ </t>
  </si>
  <si>
    <t>խահարարի օգնական</t>
  </si>
  <si>
    <t>Աշխատակիցների թվաքանակը` 17</t>
  </si>
  <si>
    <t xml:space="preserve">ՀԱՅԱՍՏԱՆԻ ՀԱՆՐԱՊԵՏՈՒԹՅԱՆ ՇԻՐԱԿԻ ՄԱՐԶԻ ԱԽՈՒՐՅԱՆ ՀԱՄԱՅՆՔԻ  «ՄԱՅԻՍՅԱՆԻ ՄԱՆԿԱՊԱՐՏԵԶ» ՀԱՄԱՅՆՔԱՅԻՆ ՈՉ ԱՌԵՎՏՐԱՅԻՆ  ԿԱԶՄԱԿԵՐՊՈՒԹՅԱՆ  2025 ԹՎԱԿԱՆԻ  ԱՇԽԱՏԱԿԻՑՆԵՐԻ ՔԱՆԱԿԸ, ՀԱՍՏԻՔԱՑՈՒՑԱԿ ԵՎ ՊԱՇՏՈՆԱՅԻՆ ԴՐՈՒՅՔԱՉԱՓԵՐԸ </t>
  </si>
  <si>
    <t xml:space="preserve">ՀԱՅԱՍՏԱՆԻ ՀԱՆՐԱՊԵՏՈՒԹՅԱՆ  ՇԻՐԱԿԻ ՄԱՐԶԻ ԱԽՈՒՐՅԱՆ ՀԱՄԱՅՆՔԻ  «ՄԱՐՄԱՇԵՆԻ ՀԵՆՐԻԿ ՍԵՐՈԲՅԱՆԻ ԱՆՎԱՆ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</si>
  <si>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ՀՀՀԱՅԱՍՏԱՆԻ ՀԱՆՐԱՊԵՏՈՒԹՅԱՆ ՇԻՐԱԿԻ ՄԱՐԶԻ ԱԽՈՒՐՅԱՆ ՀԱՄԱՅՆՔԻ  «ՔԵԹԻԻ ՄԱՆԿԱՊԱՐՏԵԶ» ՀԱՄԱՅՆՔԱՅԻՆ ՈՉ ԱՌԵՎՏՐԱՅԻՆ  ԿԱԶՄԱԿԵՐՊՈՒԹՅԱՆ 2025 ԹՎԱԿԱՆԻ  ԱՇԽԱՏԱԿԻՑՆԵՐԻ ՔԱՆԱԿԸ, ՀԱՍՏԻՔԱՑՈՒՑԱԿ ԵՎ ՊԱՇՏՈՆԱՅԻՆ ԴՐՈՒՅՔԱՉԱՓԵՐԸ </t>
  </si>
  <si>
    <t>Աշխատակիցների թվաքանակը՝  17</t>
  </si>
  <si>
    <t xml:space="preserve">ՀԱՅԱՍՏԱՆԻ ՀԱՆՐԱՊԵՏՈՒԹՅԱՆ  ՇԻՐԱԿԻ ՄԱՐԶԻ ԱԽՈՒՐՅԱՆ ՀԱՄԱՅՆՔԻ «ՀԱՅԿԱՎԱՆԻ ԱԼՎԱՆ ԾԱՂԻԿ ՄԱՆԿԱՊԱՐՏԵԶ» ՀԱՄԱՅՆՔԱՅԻՆ ՈՉ ԱՌԵՎՏՐԱՅԻՆ  ԿԱԶՄԱԿԵՐՊՈՒԹՅԱՆ  2025 ԹՎԱԿԱՆԻ  ԱՇԽԱՏԱԿԻՑՆԵՐԻ ՔԱՆԱԿԸ, ՀԱՍՏԻՔԱՑՈՒՑԱԿ ԵՎ ՊԱՇՏՈՆԱՅԻՆ ԴՐՈՒՅՔԱՉԱՓԵՐԸ </t>
  </si>
  <si>
    <t xml:space="preserve"> Գլխավոր հաշվապահ</t>
  </si>
  <si>
    <t xml:space="preserve">ՀԱՅԱՍՏԱՆԻ ՀԱՆՐԱՊԵՏՈՒԹՅԱՆ ՇԻՐԱԿԻ ՄԱՐԶԻ ԱԽՈՒՐՅԱՆ ՀԱՄԱՅՆՔԻ  «ՈՍԿԵՀԱՍԿԻ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</si>
  <si>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«ՋԱՋՈՒՌԱՎԱՆԻ 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</si>
  <si>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«ՋՐԱՌԱՏԻ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</si>
  <si>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«ԿԱՌՆՈՒՏԻ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</si>
  <si>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«ՀԱՑԻԿԻ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</si>
  <si>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«ՎԱՀՐԱՄԱԲԵՐԴԻ ԼՈՒՍԵ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</si>
  <si>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«ԲԱՅԱՆԴՈՒՐԻ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</si>
  <si>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ՀԱՄԱՅՆՔԻ «ՇԻՐԱԿԻ ՆՌԱՆԵ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</si>
  <si>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>Գլխավոր Հաշվապահ</t>
  </si>
  <si>
    <t xml:space="preserve">ՀԱՅԱՍՏԱՆԻ  ՀԱՆՐԱՊԵՏՈՒԹՅԱՆ ՇԻՐԱԿԻ ՄԱՐԶԻ ԱԽՈՒՐՅԱՆԻ «ԲԱՍԵՆԻ  ՄԱՆԿԱՊԱՐՏԵԶ» ՀԱՄԱՅՆՔԱՅԻՆ ՈՉ ԱՌԵՎՏՐԱՅԻՆ  ԿԱԶՄԱԿԵՐՊՈՒԹՅԱՆ   2025  ԹՎԱԿԱՆԻ  ԱՇԽԱՏԱԿԻՑՆԵՐԻ ՔԱՆԱԿԸ, ՀԱՍՏԻՔԱՑՈՒՑԱԿ ԵՎ ՊԱՇՏՈՆԱՅԻՆ ԴՐՈՒՅՔԱՉԱՓԵՐԸ </t>
  </si>
  <si>
    <t>Աշխատակիցների թվաքանակը՝ 19</t>
  </si>
  <si>
    <t>Աշխատակիցների թվաքանակը՝  21</t>
  </si>
  <si>
    <t>Աշխատակիցների թվաքանակը` 21</t>
  </si>
  <si>
    <t xml:space="preserve">ՀԱՅԱՍՏԱՆԻ ՀԱՆՐԱՊԵՏՈՒԹՅԱՆ ՇԻՐԱԿԻ ՄԱՐԶԻ ԱԽՈՒՐՅԱՆ ՀԱՄԱՅՆՔԻ « ԱԶԱՏԱՆԻ ԱՐՓԻ  ՄԱՆԿԱՊԱՐՏԵԶ» ՀԱՄԱՅՆՔԱՅԻՆ ՈՉ ԱՌԵՎՏՐԱՅԻՆ  ԿԱԶՄԱԿԵՐՊՈՒԹՅԱՆ  2025 ԹՎԱԿԱՆԻ  ԱՇԽԱՏԱԿԻՑՆԵՐԻ ՔԱՆԱԿԸ, ՀԱՍՏԻՔԱՑՈՒՑԱԿ ԵՎ ՊԱՇՏՈՆԱՅԻՆ ԴՐՈՒՅՔԱՉԱՓԵՐԸ </t>
  </si>
  <si>
    <t>դաստիարակ</t>
  </si>
  <si>
    <t xml:space="preserve">ՀԱՅԱՍՏԱՆԻ ՀԱՆՐԱՊԵՏՈՒԹՅԱՆ ՇԻՐԱԿԻ ՄԱՐԶԻ ԱԽՈՒՐՅԱՆԻ «ՇՈՒՇԱՆ ՄԱՆԿԱՊԱՐՏԵԶ» ՀԱՄԱՅՆՔԱՅԻՆ ՈՉ ԱՌԵՎՏՐԱՅԻՆ  ԿԱԶՄԱԿԵՐՊՈՒԹՅԱՆ 2025 ԹՎԱԿԱՆԻ  ԱՇԽԱՏԱԿԻՑՆԵՐԻ ՔԱՆԱԿԸ, ՀԱՍՏԻՔԱՑՈՒՑԱԿ ԵՎ ՊԱՇՏՈՆԱՅԻՆ ԴՐՈՒՅՔԱՉԱՓԵՐԸ </t>
  </si>
  <si>
    <t>Լվացարար</t>
  </si>
  <si>
    <t>Աշխատակիցների թվաքանակը՝ 18</t>
  </si>
  <si>
    <t>լվացարար</t>
  </si>
  <si>
    <t xml:space="preserve">ՀԱՅԱՍՏԱՆԻ ՀԱՆՐԱՊԵՏՈՒԹՅԱՆ ՇԻՐԱԿԻ ՄԱՐԶԻ ԱԽՈՒՐՅԱՆԻ ՀԱՄԱՅՆՔԻ «ԱԽՈՒՐԻԿԻ ԼԻԼԻԹ ՄՍՈՒՐ- ՄԱՆԿԱՊԱՐՏԵԶ» ՀԱՄԱՅՆՔԱՅԻՆ ՈՉ ԱՌԵՎՏՐԱՅԻՆ  ԿԱԶՄԱԿԵՐՊՈՒԹՅԱՆ 2025 ԹՎԱԿԱՆԻ  ԱՇԽԱՏԱԿԻՑՆԵՐԻ ՔԱՆԱԿԸ, ՀԱՍՏԻՔԱՑՈՒՑԱԿ ԵՎ ՊԱՇՏՈՆԱՅԻՆ ԴՐՈՒՅՔԱՉԱՓԵՐԸ </t>
  </si>
  <si>
    <t>ՀԱՅԱՍՏԱՆԻ ՀԱՆՐԱՊԵՏՈՒԹՅԱՆ ՇԻՐԱԿԻ ՄԱՐԶԻ ԱԽՈՒՐՅԱՆ ՀԱՄԱՅՆՔԻ «ԱԽՈՒՐՅԱՆԻ ՄԱՐԶԱՄՇԱԿՈՒԹԱՅԻՆ ԿԵՆՏՐՈՆ» ՀԱՄԱՅՆՔԱՅԻՆ ՈՉ ԱՌԵՎՏՐԱՅԻՆ ԿԱԶՄԱԿԵՐՊՈՒԹՅԱՆ 2025 ԹՎԱԿԱՆԻ ԱՇԽԱՏԱԿԻՑՆԵՐԻ ՔԱՆԱԿԸՙ ՀԱՍՏԻՔԱՑՈՒՑԱԿԸ ԵՎ ՊԱՇՏՈՆԱՅԻՆ ԴՐՈՒՅՔԱՉԱՓԵՐԸ</t>
  </si>
  <si>
    <t>Գրադարանավար /Մարմաշեն/</t>
  </si>
  <si>
    <t>Գրադարանավար /Հացիկ/</t>
  </si>
  <si>
    <t>Ակումբավար /Բայանդուր/</t>
  </si>
  <si>
    <t>Ակումբավար /Առափի/</t>
  </si>
  <si>
    <t xml:space="preserve">Կերպարվեստի խմբակավար /Մայիսյան/ </t>
  </si>
  <si>
    <t>Պարուսույց /Վահրամաբերդ/</t>
  </si>
  <si>
    <t>Հսկիչ /սպորտի գծով/ Ոսկեհասկ</t>
  </si>
  <si>
    <t>ՀՀ ՇԻՐԱԿԻ ՄԱՐԶԻ ԱԽՈՒՐՅԱՆ ՀԱՄԱՅՆՔԻ «ՎԱՀՐԱՄԱԲԵՐԴԻ ԵՐԱԺՇՏԱԿԱՆ ԴՊՐՈՑ» ՀԱՄԱՅՆՔԱՅԻՆ ՈՉ ԱՌԵՎՏՐԱՅԻՆ ԿԱԶՄԱԿԵՐՊՈՒԹՅԱՆ 2025 ԹՎԱԿԱՆԻ ԱՇԽԱՏԱԿԻՑՆԵՐԻ ՔԱՆԱԿԸ, ՀԱՍՏԻՔԱՑՈՒՑԱԿԸ ԵՎ ՊԱՇՏՈՆԱՅԻՆ ԴՐՈՒՅՔԱՉԱՓԵՐԸ</t>
  </si>
  <si>
    <t>Աշխատակիցների թվաքանակը՝ 12</t>
  </si>
  <si>
    <t xml:space="preserve">ՀԱՅԱՍՏԱՆԻ ՀԱՆՐԱՊԵՏՈՒԹՅԱՆ  ՇԻՐԱԿԻ ՄԱՐԶԻ ԱԽՈՒՐՅԱՆ ՀԱՄԱՅՆՔԻ «ԱԶԱՏԱՆԻ ՄԱՐԶԱՄՇԱԿՈՒԹԱՅԻՆ ԿԵՆՏՐՈՆ» ՀԱՄԱՅՆՔԱՅԻՆ ՈՉ ԱՌԵՎՏՐԱՅԻՆ  ԿԱԶՄԱԿԵՐՊՈՒԹՅԱՆ 2025 ԹՎԱԿԱՆԻ  ԱՇԽԱՏԱԿԻՑՆԵՐԻ ՔԱՆԱԿԸ, ՀԱՍՏԻՔԱՑՈՒՑԱԿ ԵՎ ՊԱՇՏՈՆԱՅԻՆ ԴՐՈՒՅՔԱՉԱՓԵՐԸ </t>
  </si>
  <si>
    <t>ՀԱՅԱՍՏԱՆԻ ՀԱՆՐԱՊԵՏՈՒԹՅԱՆ ՇԻՐԱԿԻ ՄԱՐԶԻ ԱԽՈՒՐՅԱՆ ՀԱՄԱՅՆՔԻ «ՄԱՐՄԱՇԵՆԻ ՄՈՒՐԱԴ ՄԱԼԽԱՍՅԱՆԻ ԱՆՎԱՆ ԱՐՎԵՍՏԻ  ԴՊՐՈՑ» ՀԱՄԱՅՆՔԱՅԻՆ ՈՉ ԱՌԵՎՏՐԱՅԻՆ ԿԱԶՄԱԿԵՐՊՈՒԹՅԱՆ 2025 ԹՎԱԿԱՆԻ ԱՇԽԱՏԱԿԻՑՆԵՐԻ ՔԱՆԱԿԸ, ՀԱՍՏԻՔԱՑՈՒՑԱԿԸ ԵՎ ՊԱՇՏՈՆԱՅԻՆ ԴՐՈՒՅՔԱՉԱՓԵՐԸ</t>
  </si>
  <si>
    <t>Փոխտնօրեն</t>
  </si>
  <si>
    <t>Հրահանգիչ- մեթոդիստ</t>
  </si>
  <si>
    <t>Պահակ</t>
  </si>
  <si>
    <t xml:space="preserve">ՀԱՅԱՍՏԱՆԻ ՀԱՆՐԱՊԵՏՈՒԹՅԱՆ  ՇԻՐԱԿԻ ՄԱՐԶԻ  ԱԽՈՒՐՅԱՆ ՀԱՄԱՅՆՔԻ «ԱԽՈՒՐՅԱՆԻ ՀԱՄԱԼԻՐ ՄԱՐԶԱԴՊՐՈՑ» ՀԱՄԱՅՆՔԱՅԻՆՈՉ ԱՌԵՎՏՐԱՅԻՆ ԿԱԶՄԱԿԵՐՊՈՒԹՅԱՆ 2025 ԹՎԱԿԱՆԻ  ԱՇԽԱՏԱԿԻՑՆԵՐԻ ՔԱՆԱԿԸ, ՀԱՍՏԻՔԱՑՈՒՑԱԿ ԵՎ ՊԱՇՏՈՆԱՅԻՆ ԴՐՈՒՅՔԱՉԱՓԵՐԸ </t>
  </si>
  <si>
    <t>Աշխատակիցների թվաքանակը՝ 32</t>
  </si>
  <si>
    <t>Աշխատակիցների թվաքանակը՝ 75</t>
  </si>
  <si>
    <t xml:space="preserve"> ՀԱՅԱՍՏԱՆԻ ՀԱՆՐԱՊԵՏՈՒԹՅԱՆ ՇԻՐԱԿԻ ՄԱՐԶԻ ԱԽՈՒՐՅԱՆԻ «ԼԵՈՅԻ ԱՆՎԱՆ ՄՍՈՒՐ- ՄԱՆԿԱՊԱՐՏԵԶ» ՀԱՄԱՅՆՔԱՅԻՆ ՈՉ ԱՌԵՎՏՐԱՅԻՆ  ԿԱԶՄԱԿԵՐՊՈՒԹՅԱՆ  2025 ԹՎԱԿԱՆԻ  ԱՇԽԱՏԱԿԻՑՆԵՐԻ ՔԱՆԱԿԸ, ՀԱՍՏԻՔԱՑՈՒՑԱԿ ԵՎ ՊԱՇՏՈՆԱՅԻՆ ԴՐՈՒՅՔԱՉԱՓԵՐԸ </t>
  </si>
  <si>
    <t xml:space="preserve">ՀԱՅԱՍՏԱՆԻ ՀԱՆՐԱՊԵՏՈՒԹՅԱՆ ՇԻՐԱԿԻ ՄԱՐԶԻ ԱԽՈՒՐՅԱՆԻ «ՀԵՔԻԱԹ ՄՍՈՒՐ- ՄԱՆԿԱՊԱՐՏԵԶ» ՀԱՄԱՅՆՔԱՅԻՆ ՈՉ ԱՌԵՎՏՐԱՅԻՆ  ԿԱԶՄԱԿԵՐՊՈՒԹՅԱՆ  2025 ԹՎԱԿԱՆԻ  ԱՇԽԱՏԱԿԻՑՆԵՐԻ ՔԱՆԱԿԸ, ՀԱՍՏԻՔԱՑՈՒՑԱԿ ԵՎ ՊԱՇՏՈՆԱՅԻՆ ԴՐՈՒՅՔԱՉԱՓԵՐԸ </t>
  </si>
  <si>
    <t>Պարկի պատասխանատու մեխանիկ</t>
  </si>
  <si>
    <t>Պահեստապետ</t>
  </si>
  <si>
    <t>Տեխ. Սպասարկող վարպետ</t>
  </si>
  <si>
    <t>Զոդող</t>
  </si>
  <si>
    <t>HOWO բազմաֆունկցիոնալ մեքենայի վարորդ</t>
  </si>
  <si>
    <t>Աղբատար ԿԱՄԱԶ  մեքենայի վարորդ-օպերատոր</t>
  </si>
  <si>
    <t>Աղբատար ՄԱԶ մեքենայի վարորդ</t>
  </si>
  <si>
    <t>Մինի ամբարձիչի /BOB  CAT / վարորդ</t>
  </si>
  <si>
    <t>Էքսկավատորի /թրթուրավոր LUILONG / վարորդ</t>
  </si>
  <si>
    <t>Գրեյդերի /Shantui SG21-B6/ վարորդ</t>
  </si>
  <si>
    <t>Աշխատակիցների թվաքանակը՝ 92</t>
  </si>
  <si>
    <t>Բուլդոզերի  /T-170/  վարորդ</t>
  </si>
  <si>
    <r>
      <t xml:space="preserve">              Հավելված 1                                                                                         Հայաստանի Հանրապետության
 Շիրակի մարզի  Ախուրյան  համայնքի 
ավագանու 2024 թվականի նոյեմբերի 22 -ի թիվ 254</t>
    </r>
    <r>
      <rPr>
        <sz val="8"/>
        <color rgb="FFFF0000"/>
        <rFont val="GHEA Grapalat"/>
        <family val="3"/>
      </rPr>
      <t xml:space="preserve"> </t>
    </r>
    <r>
      <rPr>
        <sz val="8"/>
        <rFont val="GHEA Grapalat"/>
        <family val="3"/>
      </rPr>
      <t xml:space="preserve">-Ա  որոշման                                          </t>
    </r>
  </si>
  <si>
    <t xml:space="preserve">Հավելված 2                                                                                        Հայաստանի Հանրապետության
 Շիրակի մարզի  Ախուրյան  համայնքի 
ավագանու 2024 թվականի նոյեմբերի 22 -ի թիվ 254 -Ա  որոշման                                                        </t>
  </si>
  <si>
    <t xml:space="preserve">                     Հավելված   3                                                                                 Հայաստանի Հանրապետության
 Շիրակի մարզի  Ախուրյան  համայնքի 
ավագանու 2024 թվականի նոյեմբերի 22 -ի թիվ  254-Ա  որոշման                                                        </t>
  </si>
  <si>
    <t xml:space="preserve">Հավելված 4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</si>
  <si>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Հավելված 5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</si>
  <si>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                   Հավելված 6                                                                                       Հայաստանի Հանրապետության
 Շիրակի մարզի  Ախուրյան  համայնքի 
ավագանու 2024 թվականի նոյեմբերի 22 -ի թիվ  254-Ա  որոշման                                                        </t>
  </si>
  <si>
    <t xml:space="preserve">                 Հավելված 7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</si>
  <si>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             Հավելված 8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</si>
  <si>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                   Հավելված 9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</si>
  <si>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                 Հավելված 10                                                                                        Հայաստանի Հանրապետության
 Շիրակի մարզի  Ախուրյան  համայնքի 
ավագանու 2024 թվականի նոյեմբերի 22 -ի թիվ  254-Ա  որոշման                                                        </t>
  </si>
  <si>
    <t xml:space="preserve">                         Հավելված 11                                                                                        Հայաստանի Հանրապետության
 Շիրակի մարզի  Ախուրյան  համայնքի 
ավագանու 2024 թվականի նոյեմբերի 22 -ի թիվ   254-Ա  որոշման                                                        </t>
  </si>
  <si>
    <t xml:space="preserve">Հավելված 12 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</si>
  <si>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Հավելված 13                                                                                         Հայաստանի Հանրապետության
 Շիրակի մարզի  Ախուրյան  համայնքի 
ավագանու 2024 թվականի նոյեմերի 22 -ի թիվ 254-Ա  որոշման                                                        </t>
  </si>
  <si>
    <t xml:space="preserve">Հավելված 14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</si>
  <si>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r>
      <t>Հավելված 15                                                                                         Հայաստանի Հանրապետության
 Շիրակի մարզի  Ախուրյան  համայնքի 
ավագանու 2024 թվականի նոյեմբերի</t>
    </r>
    <r>
      <rPr>
        <sz val="8"/>
        <color theme="7"/>
        <rFont val="GHEA Grapalat"/>
        <family val="3"/>
      </rPr>
      <t xml:space="preserve"> </t>
    </r>
    <r>
      <rPr>
        <sz val="8"/>
        <color theme="1" tint="4.9989318521683403E-2"/>
        <rFont val="GHEA Grapalat"/>
        <family val="3"/>
      </rPr>
      <t xml:space="preserve">22 -ի թիվ 254 </t>
    </r>
    <r>
      <rPr>
        <sz val="8"/>
        <rFont val="GHEA Grapalat"/>
        <family val="3"/>
      </rPr>
      <t xml:space="preserve">-Ա  որոշման                                                        </t>
    </r>
  </si>
  <si>
    <r>
      <t>Հավելված 16                                                                                         Հայաստանի Հանրապետության
 Շիրակի մարզի  Ախուրյան  համայնքի 
ավագանու 2024 թվականի նոյեմբերի</t>
    </r>
    <r>
      <rPr>
        <sz val="8"/>
        <color theme="7"/>
        <rFont val="GHEA Grapalat"/>
        <family val="3"/>
      </rPr>
      <t xml:space="preserve"> </t>
    </r>
    <r>
      <rPr>
        <sz val="8"/>
        <color theme="1" tint="4.9989318521683403E-2"/>
        <rFont val="GHEA Grapalat"/>
        <family val="3"/>
      </rPr>
      <t xml:space="preserve"> 22-ի թիվ  254</t>
    </r>
    <r>
      <rPr>
        <sz val="8"/>
        <rFont val="GHEA Grapalat"/>
        <family val="3"/>
      </rPr>
      <t xml:space="preserve">-Ա  որոշման                                                        </t>
    </r>
  </si>
  <si>
    <r>
      <t>Հավելված 17                                                                                         Հայաստանի Հանրապետության
 Շիրակի մարզի  Ախուրյան  համայնքի 
ավագանու 2024 թվականի նոյեմբերի</t>
    </r>
    <r>
      <rPr>
        <sz val="8"/>
        <color theme="7"/>
        <rFont val="GHEA Grapalat"/>
        <family val="3"/>
      </rPr>
      <t xml:space="preserve"> </t>
    </r>
    <r>
      <rPr>
        <sz val="8"/>
        <color theme="1"/>
        <rFont val="GHEA Grapalat"/>
        <family val="3"/>
      </rPr>
      <t>22</t>
    </r>
    <r>
      <rPr>
        <sz val="8"/>
        <color theme="1" tint="4.9989318521683403E-2"/>
        <rFont val="GHEA Grapalat"/>
        <family val="3"/>
      </rPr>
      <t xml:space="preserve"> -ի թիվ 254 </t>
    </r>
    <r>
      <rPr>
        <sz val="8"/>
        <rFont val="GHEA Grapalat"/>
        <family val="3"/>
      </rPr>
      <t xml:space="preserve">-Ա  որոշման                                                        </t>
    </r>
  </si>
  <si>
    <r>
      <t>Հավելված 18                                                                                         Հայաստանի Հանրապետության
 Շիրակի մարզի  Ախուրյան  համայնքի 
ավագանու 2024 թվականի նոյեմբերի 22</t>
    </r>
    <r>
      <rPr>
        <sz val="8"/>
        <color theme="1" tint="4.9989318521683403E-2"/>
        <rFont val="GHEA Grapalat"/>
        <family val="3"/>
      </rPr>
      <t xml:space="preserve"> -ի թիվ  254</t>
    </r>
    <r>
      <rPr>
        <sz val="8"/>
        <rFont val="GHEA Grapalat"/>
        <family val="3"/>
      </rPr>
      <t xml:space="preserve">-Ա  որոշման                                                        </t>
    </r>
  </si>
  <si>
    <t xml:space="preserve">                                            Հավելված 19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</t>
  </si>
  <si>
    <t xml:space="preserve">                             Հավելված 21                                                                                        Հայաստանի Հանրապետության
 Շիրակի մարզի  Ախուրյան  համայնքի 
ավագանու 2024 թվականի նոյեմբերի 22 -ի թիվ 254 -Ա  որոշման                                                        </t>
  </si>
  <si>
    <t xml:space="preserve">                                         Հավելված 22   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                                   </t>
  </si>
  <si>
    <t xml:space="preserve">                                                        Հավելված 23                                                                                              Հայաստանի Հանրապետության
 Շիրակի մարզի  Ախուրյան  համայնքի 
ավագանու 2024 թվականի նոյեմբերի 22 -ի թիվ 254 -Ա  որոշման</t>
  </si>
  <si>
    <t xml:space="preserve">Հավելված 24      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</t>
  </si>
  <si>
    <t xml:space="preserve">Հավելված 25     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             </t>
  </si>
  <si>
    <t xml:space="preserve">                                                                                       Հավելված 26                                                                                                      Հայաստանի Հանրապետության
 Շիրակի մարզի  Ախուրյան  համայնքի 
ավագանու 2024 թվականի նոյեմբերի 22 -ի թիվ 254-Ա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</si>
  <si>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Հավելված  28             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Շիրակի մարզի Ախուրյան համայնքի                                              ավագանու 2024 թվականի նոյեմբերի 22-ի թիվ  254-Ա որոշման</t>
  </si>
  <si>
    <t xml:space="preserve">                                                        Հավելված 29                                                                                                                                                    Հայաստանի Հանրապետության
 Շիրակի մարզի  Ախուրյան  համայնքի 
ավագանու 2024 թվականի նոյեմբերի 22 -ի թիվ  254-Ա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</si>
  <si>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ՀԱՅԱՍՏԱՆԻ ՀԱՆՐԱՊԵՏՈՒԹՅԱՆ  ՇԻՐԱԿԻ ՄԱՐԶԻ ԱԽՈՒՐՅԱՆ ՀԱՄԱՅՆՔԻ  «ԱՐԵՎԻԿԻ ԵՐԱԺՇՏԱԿԱՆ ԴՊՐՈՑ»  ՀԱՄԱՅՆՔԱՅԻՆ ՈՉ ԱՌԵՎՏՐԱՅԻՆ ԿԱԶՄԱԿԵՐՊՈՒԹՅԱՆ 2025 ԹՎԱԿԱՆԻ ԱՇԽԱՏԱԿԻՑՆԵՐԻ ՔԱՆԱԿԸ, ՀԱՍՏԻՔԱՑՈՒՑԱԿԸ ԵՎ ՊԱՇՏՈՆԱՅԻՆ ԴՐՈՒՅՔԱՉԱՓԵՐԸ</t>
  </si>
  <si>
    <t xml:space="preserve">ՀԱՅԱՍՏԱՆԻ ՀԱՆՐԱՊԵՏՈՒԹՅԱՆ ՇԻՐԱԿԻ ՄԱՐԶԻ ԱԽՈՒՐՅԱՆ ՀԱՄԱՅՆՔԻ «ԱԽՈՒՐՅԱՆ ՀԱՄԱՅՆՔԻ  ԿՈՄՈՒՆԱԼ ՍՊԱՍԱՐԿՈՒՄ ԵՎ ԲԱՐԵԿԱՐԳՈՒՄ» ՀԱՄԱՅՆՔԱՅԻՆ ՈՉ ԱՌԵՎՏՐԱՅԻՆ  ԿԱԶՄԱԿԵՐՊՈՒԹՅԱՆ   2025 ԹՎԱԿԱՆԻ  ԱՇԽԱՏԱԿԻՑՆԵՐԻ ՔԱՆԱԿԸ, ՀԱՍՏԻՔԱՑՈՒՑԱԿ ԵՎ ՊԱՇՏՈՆԱՅԻՆ ԴՐՈՒՅՔԱՉԱՓԵՐԸ </t>
  </si>
  <si>
    <t xml:space="preserve">                                                                                                                     Հավելված 20        Հայաստանի Հանրապետության
 Շիրակի մարզի  Ախուրյան  համայնքի 
ավագանու 2024 թվականի նոյեմբերի 22 -ի թիվ 254 -Ա  որոշման                                                        </t>
  </si>
  <si>
    <t xml:space="preserve">                                         Հավելված 27                                                                                                                                                                                                                                                 Հայաստանի Հանրապետության       Շիրակի մարզի Ախուրյան համայնքի  ավագանու 2024 թվականի նոյեմբերի 22-ի     թիվ 254 -Ա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</si>
</sst>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b/>
      <sz val="12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</font>
    <font>
      <b/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0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sz val="8"/>
      <name val="GHEA Grapalat"/>
      <family val="3"/>
    </font>
    <font>
      <sz val="8"/>
      <color theme="1"/>
      <name val="GHEA Grapalat"/>
      <family val="3"/>
    </font>
    <font>
      <sz val="10"/>
      <name val="GHEA Grapalat"/>
      <family val="3"/>
    </font>
    <font>
      <sz val="12"/>
      <name val="Arial Armenian"/>
      <family val="2"/>
      <charset val="204"/>
    </font>
    <font>
      <sz val="1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rgb="FFFF0000"/>
      <name val="GHEA Grapalat"/>
      <family val="3"/>
    </font>
    <font>
      <i/>
      <sz val="10"/>
      <name val="GHEA Grapalat"/>
      <family val="3"/>
    </font>
    <font>
      <b/>
      <i/>
      <sz val="12"/>
      <name val="GHEA Grapalat"/>
      <family val="3"/>
    </font>
    <font>
      <i/>
      <sz val="12"/>
      <name val="GHEA Grapalat"/>
      <family val="3"/>
    </font>
    <font>
      <b/>
      <i/>
      <sz val="12"/>
      <color theme="1"/>
      <name val="GHEA Grapalat"/>
      <family val="3"/>
    </font>
    <font>
      <sz val="10"/>
      <color theme="1"/>
      <name val="GHEA Grapalat"/>
      <family val="3"/>
    </font>
    <font>
      <sz val="10"/>
      <color rgb="FF000000"/>
      <name val="GHEA Grapalat"/>
      <family val="3"/>
    </font>
    <font>
      <sz val="10"/>
      <name val="Calibri"/>
      <family val="2"/>
      <scheme val="minor"/>
    </font>
    <font>
      <b/>
      <i/>
      <u/>
      <sz val="11"/>
      <color theme="1"/>
      <name val="GHEA Grapalat"/>
      <family val="3"/>
    </font>
    <font>
      <sz val="11"/>
      <name val="Calibri"/>
      <family val="2"/>
      <scheme val="minor"/>
    </font>
    <font>
      <b/>
      <i/>
      <sz val="11"/>
      <name val="GHEA Grapalat"/>
      <family val="3"/>
    </font>
    <font>
      <i/>
      <sz val="11"/>
      <color theme="1"/>
      <name val="Calibri"/>
      <family val="2"/>
      <scheme val="minor"/>
    </font>
    <font>
      <b/>
      <i/>
      <sz val="12"/>
      <name val="Arial Armenian"/>
      <family val="2"/>
      <charset val="204"/>
    </font>
    <font>
      <b/>
      <i/>
      <sz val="10"/>
      <name val="Arial Armenian"/>
      <family val="2"/>
    </font>
    <font>
      <b/>
      <i/>
      <sz val="10"/>
      <name val="GHEA Grapalat"/>
      <family val="3"/>
    </font>
    <font>
      <sz val="10"/>
      <color theme="1"/>
      <name val="Calibri"/>
      <family val="2"/>
      <scheme val="minor"/>
    </font>
    <font>
      <sz val="9"/>
      <name val="GHEA Grapalat"/>
      <family val="3"/>
    </font>
    <font>
      <sz val="8"/>
      <color theme="7"/>
      <name val="GHEA Grapalat"/>
      <family val="3"/>
    </font>
    <font>
      <sz val="8"/>
      <color rgb="FFFF0000"/>
      <name val="GHEA Grapalat"/>
      <family val="3"/>
    </font>
    <font>
      <sz val="8"/>
      <color theme="1" tint="4.9989318521683403E-2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/>
    <xf numFmtId="0" fontId="1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17" fillId="0" borderId="0" xfId="0" applyFont="1" applyFill="1"/>
    <xf numFmtId="0" fontId="8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/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0" fillId="0" borderId="0" xfId="0" applyFont="1" applyAlignment="1">
      <alignment horizontal="right"/>
    </xf>
    <xf numFmtId="0" fontId="25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/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2" fontId="22" fillId="3" borderId="1" xfId="0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0" xfId="0" applyFont="1" applyAlignment="1">
      <alignment horizontal="righ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B3" workbookViewId="0">
      <selection activeCell="H6" sqref="H6"/>
    </sheetView>
  </sheetViews>
  <sheetFormatPr defaultRowHeight="12.75"/>
  <cols>
    <col min="1" max="1" width="4.7109375" style="6" hidden="1" customWidth="1"/>
    <col min="2" max="2" width="14.28515625" style="4" customWidth="1"/>
    <col min="3" max="3" width="25.5703125" style="5" customWidth="1"/>
    <col min="4" max="4" width="5.5703125" style="5" customWidth="1"/>
    <col min="5" max="5" width="7.140625" style="6" customWidth="1"/>
    <col min="6" max="6" width="8" style="6" customWidth="1"/>
    <col min="7" max="7" width="10.140625" style="6" customWidth="1"/>
    <col min="8" max="8" width="16.85546875" style="6" customWidth="1"/>
    <col min="9" max="9" width="14.85546875" style="6" customWidth="1"/>
    <col min="10" max="257" width="9.140625" style="6"/>
    <col min="258" max="258" width="6.140625" style="6" customWidth="1"/>
    <col min="259" max="259" width="29.42578125" style="6" customWidth="1"/>
    <col min="260" max="260" width="5.28515625" style="6" customWidth="1"/>
    <col min="261" max="261" width="7.140625" style="6" customWidth="1"/>
    <col min="262" max="262" width="6.140625" style="6" customWidth="1"/>
    <col min="263" max="265" width="10.7109375" style="6" customWidth="1"/>
    <col min="266" max="513" width="9.140625" style="6"/>
    <col min="514" max="514" width="6.140625" style="6" customWidth="1"/>
    <col min="515" max="515" width="29.42578125" style="6" customWidth="1"/>
    <col min="516" max="516" width="5.28515625" style="6" customWidth="1"/>
    <col min="517" max="517" width="7.140625" style="6" customWidth="1"/>
    <col min="518" max="518" width="6.140625" style="6" customWidth="1"/>
    <col min="519" max="521" width="10.7109375" style="6" customWidth="1"/>
    <col min="522" max="769" width="9.140625" style="6"/>
    <col min="770" max="770" width="6.140625" style="6" customWidth="1"/>
    <col min="771" max="771" width="29.42578125" style="6" customWidth="1"/>
    <col min="772" max="772" width="5.28515625" style="6" customWidth="1"/>
    <col min="773" max="773" width="7.140625" style="6" customWidth="1"/>
    <col min="774" max="774" width="6.140625" style="6" customWidth="1"/>
    <col min="775" max="777" width="10.7109375" style="6" customWidth="1"/>
    <col min="778" max="1025" width="9.140625" style="6"/>
    <col min="1026" max="1026" width="6.140625" style="6" customWidth="1"/>
    <col min="1027" max="1027" width="29.42578125" style="6" customWidth="1"/>
    <col min="1028" max="1028" width="5.28515625" style="6" customWidth="1"/>
    <col min="1029" max="1029" width="7.140625" style="6" customWidth="1"/>
    <col min="1030" max="1030" width="6.140625" style="6" customWidth="1"/>
    <col min="1031" max="1033" width="10.7109375" style="6" customWidth="1"/>
    <col min="1034" max="1281" width="9.140625" style="6"/>
    <col min="1282" max="1282" width="6.140625" style="6" customWidth="1"/>
    <col min="1283" max="1283" width="29.42578125" style="6" customWidth="1"/>
    <col min="1284" max="1284" width="5.28515625" style="6" customWidth="1"/>
    <col min="1285" max="1285" width="7.140625" style="6" customWidth="1"/>
    <col min="1286" max="1286" width="6.140625" style="6" customWidth="1"/>
    <col min="1287" max="1289" width="10.7109375" style="6" customWidth="1"/>
    <col min="1290" max="1537" width="9.140625" style="6"/>
    <col min="1538" max="1538" width="6.140625" style="6" customWidth="1"/>
    <col min="1539" max="1539" width="29.42578125" style="6" customWidth="1"/>
    <col min="1540" max="1540" width="5.28515625" style="6" customWidth="1"/>
    <col min="1541" max="1541" width="7.140625" style="6" customWidth="1"/>
    <col min="1542" max="1542" width="6.140625" style="6" customWidth="1"/>
    <col min="1543" max="1545" width="10.7109375" style="6" customWidth="1"/>
    <col min="1546" max="1793" width="9.140625" style="6"/>
    <col min="1794" max="1794" width="6.140625" style="6" customWidth="1"/>
    <col min="1795" max="1795" width="29.42578125" style="6" customWidth="1"/>
    <col min="1796" max="1796" width="5.28515625" style="6" customWidth="1"/>
    <col min="1797" max="1797" width="7.140625" style="6" customWidth="1"/>
    <col min="1798" max="1798" width="6.140625" style="6" customWidth="1"/>
    <col min="1799" max="1801" width="10.7109375" style="6" customWidth="1"/>
    <col min="1802" max="2049" width="9.140625" style="6"/>
    <col min="2050" max="2050" width="6.140625" style="6" customWidth="1"/>
    <col min="2051" max="2051" width="29.42578125" style="6" customWidth="1"/>
    <col min="2052" max="2052" width="5.28515625" style="6" customWidth="1"/>
    <col min="2053" max="2053" width="7.140625" style="6" customWidth="1"/>
    <col min="2054" max="2054" width="6.140625" style="6" customWidth="1"/>
    <col min="2055" max="2057" width="10.7109375" style="6" customWidth="1"/>
    <col min="2058" max="2305" width="9.140625" style="6"/>
    <col min="2306" max="2306" width="6.140625" style="6" customWidth="1"/>
    <col min="2307" max="2307" width="29.42578125" style="6" customWidth="1"/>
    <col min="2308" max="2308" width="5.28515625" style="6" customWidth="1"/>
    <col min="2309" max="2309" width="7.140625" style="6" customWidth="1"/>
    <col min="2310" max="2310" width="6.140625" style="6" customWidth="1"/>
    <col min="2311" max="2313" width="10.7109375" style="6" customWidth="1"/>
    <col min="2314" max="2561" width="9.140625" style="6"/>
    <col min="2562" max="2562" width="6.140625" style="6" customWidth="1"/>
    <col min="2563" max="2563" width="29.42578125" style="6" customWidth="1"/>
    <col min="2564" max="2564" width="5.28515625" style="6" customWidth="1"/>
    <col min="2565" max="2565" width="7.140625" style="6" customWidth="1"/>
    <col min="2566" max="2566" width="6.140625" style="6" customWidth="1"/>
    <col min="2567" max="2569" width="10.7109375" style="6" customWidth="1"/>
    <col min="2570" max="2817" width="9.140625" style="6"/>
    <col min="2818" max="2818" width="6.140625" style="6" customWidth="1"/>
    <col min="2819" max="2819" width="29.42578125" style="6" customWidth="1"/>
    <col min="2820" max="2820" width="5.28515625" style="6" customWidth="1"/>
    <col min="2821" max="2821" width="7.140625" style="6" customWidth="1"/>
    <col min="2822" max="2822" width="6.140625" style="6" customWidth="1"/>
    <col min="2823" max="2825" width="10.7109375" style="6" customWidth="1"/>
    <col min="2826" max="3073" width="9.140625" style="6"/>
    <col min="3074" max="3074" width="6.140625" style="6" customWidth="1"/>
    <col min="3075" max="3075" width="29.42578125" style="6" customWidth="1"/>
    <col min="3076" max="3076" width="5.28515625" style="6" customWidth="1"/>
    <col min="3077" max="3077" width="7.140625" style="6" customWidth="1"/>
    <col min="3078" max="3078" width="6.140625" style="6" customWidth="1"/>
    <col min="3079" max="3081" width="10.7109375" style="6" customWidth="1"/>
    <col min="3082" max="3329" width="9.140625" style="6"/>
    <col min="3330" max="3330" width="6.140625" style="6" customWidth="1"/>
    <col min="3331" max="3331" width="29.42578125" style="6" customWidth="1"/>
    <col min="3332" max="3332" width="5.28515625" style="6" customWidth="1"/>
    <col min="3333" max="3333" width="7.140625" style="6" customWidth="1"/>
    <col min="3334" max="3334" width="6.140625" style="6" customWidth="1"/>
    <col min="3335" max="3337" width="10.7109375" style="6" customWidth="1"/>
    <col min="3338" max="3585" width="9.140625" style="6"/>
    <col min="3586" max="3586" width="6.140625" style="6" customWidth="1"/>
    <col min="3587" max="3587" width="29.42578125" style="6" customWidth="1"/>
    <col min="3588" max="3588" width="5.28515625" style="6" customWidth="1"/>
    <col min="3589" max="3589" width="7.140625" style="6" customWidth="1"/>
    <col min="3590" max="3590" width="6.140625" style="6" customWidth="1"/>
    <col min="3591" max="3593" width="10.7109375" style="6" customWidth="1"/>
    <col min="3594" max="3841" width="9.140625" style="6"/>
    <col min="3842" max="3842" width="6.140625" style="6" customWidth="1"/>
    <col min="3843" max="3843" width="29.42578125" style="6" customWidth="1"/>
    <col min="3844" max="3844" width="5.28515625" style="6" customWidth="1"/>
    <col min="3845" max="3845" width="7.140625" style="6" customWidth="1"/>
    <col min="3846" max="3846" width="6.140625" style="6" customWidth="1"/>
    <col min="3847" max="3849" width="10.7109375" style="6" customWidth="1"/>
    <col min="3850" max="4097" width="9.140625" style="6"/>
    <col min="4098" max="4098" width="6.140625" style="6" customWidth="1"/>
    <col min="4099" max="4099" width="29.42578125" style="6" customWidth="1"/>
    <col min="4100" max="4100" width="5.28515625" style="6" customWidth="1"/>
    <col min="4101" max="4101" width="7.140625" style="6" customWidth="1"/>
    <col min="4102" max="4102" width="6.140625" style="6" customWidth="1"/>
    <col min="4103" max="4105" width="10.7109375" style="6" customWidth="1"/>
    <col min="4106" max="4353" width="9.140625" style="6"/>
    <col min="4354" max="4354" width="6.140625" style="6" customWidth="1"/>
    <col min="4355" max="4355" width="29.42578125" style="6" customWidth="1"/>
    <col min="4356" max="4356" width="5.28515625" style="6" customWidth="1"/>
    <col min="4357" max="4357" width="7.140625" style="6" customWidth="1"/>
    <col min="4358" max="4358" width="6.140625" style="6" customWidth="1"/>
    <col min="4359" max="4361" width="10.7109375" style="6" customWidth="1"/>
    <col min="4362" max="4609" width="9.140625" style="6"/>
    <col min="4610" max="4610" width="6.140625" style="6" customWidth="1"/>
    <col min="4611" max="4611" width="29.42578125" style="6" customWidth="1"/>
    <col min="4612" max="4612" width="5.28515625" style="6" customWidth="1"/>
    <col min="4613" max="4613" width="7.140625" style="6" customWidth="1"/>
    <col min="4614" max="4614" width="6.140625" style="6" customWidth="1"/>
    <col min="4615" max="4617" width="10.7109375" style="6" customWidth="1"/>
    <col min="4618" max="4865" width="9.140625" style="6"/>
    <col min="4866" max="4866" width="6.140625" style="6" customWidth="1"/>
    <col min="4867" max="4867" width="29.42578125" style="6" customWidth="1"/>
    <col min="4868" max="4868" width="5.28515625" style="6" customWidth="1"/>
    <col min="4869" max="4869" width="7.140625" style="6" customWidth="1"/>
    <col min="4870" max="4870" width="6.140625" style="6" customWidth="1"/>
    <col min="4871" max="4873" width="10.7109375" style="6" customWidth="1"/>
    <col min="4874" max="5121" width="9.140625" style="6"/>
    <col min="5122" max="5122" width="6.140625" style="6" customWidth="1"/>
    <col min="5123" max="5123" width="29.42578125" style="6" customWidth="1"/>
    <col min="5124" max="5124" width="5.28515625" style="6" customWidth="1"/>
    <col min="5125" max="5125" width="7.140625" style="6" customWidth="1"/>
    <col min="5126" max="5126" width="6.140625" style="6" customWidth="1"/>
    <col min="5127" max="5129" width="10.7109375" style="6" customWidth="1"/>
    <col min="5130" max="5377" width="9.140625" style="6"/>
    <col min="5378" max="5378" width="6.140625" style="6" customWidth="1"/>
    <col min="5379" max="5379" width="29.42578125" style="6" customWidth="1"/>
    <col min="5380" max="5380" width="5.28515625" style="6" customWidth="1"/>
    <col min="5381" max="5381" width="7.140625" style="6" customWidth="1"/>
    <col min="5382" max="5382" width="6.140625" style="6" customWidth="1"/>
    <col min="5383" max="5385" width="10.7109375" style="6" customWidth="1"/>
    <col min="5386" max="5633" width="9.140625" style="6"/>
    <col min="5634" max="5634" width="6.140625" style="6" customWidth="1"/>
    <col min="5635" max="5635" width="29.42578125" style="6" customWidth="1"/>
    <col min="5636" max="5636" width="5.28515625" style="6" customWidth="1"/>
    <col min="5637" max="5637" width="7.140625" style="6" customWidth="1"/>
    <col min="5638" max="5638" width="6.140625" style="6" customWidth="1"/>
    <col min="5639" max="5641" width="10.7109375" style="6" customWidth="1"/>
    <col min="5642" max="5889" width="9.140625" style="6"/>
    <col min="5890" max="5890" width="6.140625" style="6" customWidth="1"/>
    <col min="5891" max="5891" width="29.42578125" style="6" customWidth="1"/>
    <col min="5892" max="5892" width="5.28515625" style="6" customWidth="1"/>
    <col min="5893" max="5893" width="7.140625" style="6" customWidth="1"/>
    <col min="5894" max="5894" width="6.140625" style="6" customWidth="1"/>
    <col min="5895" max="5897" width="10.7109375" style="6" customWidth="1"/>
    <col min="5898" max="6145" width="9.140625" style="6"/>
    <col min="6146" max="6146" width="6.140625" style="6" customWidth="1"/>
    <col min="6147" max="6147" width="29.42578125" style="6" customWidth="1"/>
    <col min="6148" max="6148" width="5.28515625" style="6" customWidth="1"/>
    <col min="6149" max="6149" width="7.140625" style="6" customWidth="1"/>
    <col min="6150" max="6150" width="6.140625" style="6" customWidth="1"/>
    <col min="6151" max="6153" width="10.7109375" style="6" customWidth="1"/>
    <col min="6154" max="6401" width="9.140625" style="6"/>
    <col min="6402" max="6402" width="6.140625" style="6" customWidth="1"/>
    <col min="6403" max="6403" width="29.42578125" style="6" customWidth="1"/>
    <col min="6404" max="6404" width="5.28515625" style="6" customWidth="1"/>
    <col min="6405" max="6405" width="7.140625" style="6" customWidth="1"/>
    <col min="6406" max="6406" width="6.140625" style="6" customWidth="1"/>
    <col min="6407" max="6409" width="10.7109375" style="6" customWidth="1"/>
    <col min="6410" max="6657" width="9.140625" style="6"/>
    <col min="6658" max="6658" width="6.140625" style="6" customWidth="1"/>
    <col min="6659" max="6659" width="29.42578125" style="6" customWidth="1"/>
    <col min="6660" max="6660" width="5.28515625" style="6" customWidth="1"/>
    <col min="6661" max="6661" width="7.140625" style="6" customWidth="1"/>
    <col min="6662" max="6662" width="6.140625" style="6" customWidth="1"/>
    <col min="6663" max="6665" width="10.7109375" style="6" customWidth="1"/>
    <col min="6666" max="6913" width="9.140625" style="6"/>
    <col min="6914" max="6914" width="6.140625" style="6" customWidth="1"/>
    <col min="6915" max="6915" width="29.42578125" style="6" customWidth="1"/>
    <col min="6916" max="6916" width="5.28515625" style="6" customWidth="1"/>
    <col min="6917" max="6917" width="7.140625" style="6" customWidth="1"/>
    <col min="6918" max="6918" width="6.140625" style="6" customWidth="1"/>
    <col min="6919" max="6921" width="10.7109375" style="6" customWidth="1"/>
    <col min="6922" max="7169" width="9.140625" style="6"/>
    <col min="7170" max="7170" width="6.140625" style="6" customWidth="1"/>
    <col min="7171" max="7171" width="29.42578125" style="6" customWidth="1"/>
    <col min="7172" max="7172" width="5.28515625" style="6" customWidth="1"/>
    <col min="7173" max="7173" width="7.140625" style="6" customWidth="1"/>
    <col min="7174" max="7174" width="6.140625" style="6" customWidth="1"/>
    <col min="7175" max="7177" width="10.7109375" style="6" customWidth="1"/>
    <col min="7178" max="7425" width="9.140625" style="6"/>
    <col min="7426" max="7426" width="6.140625" style="6" customWidth="1"/>
    <col min="7427" max="7427" width="29.42578125" style="6" customWidth="1"/>
    <col min="7428" max="7428" width="5.28515625" style="6" customWidth="1"/>
    <col min="7429" max="7429" width="7.140625" style="6" customWidth="1"/>
    <col min="7430" max="7430" width="6.140625" style="6" customWidth="1"/>
    <col min="7431" max="7433" width="10.7109375" style="6" customWidth="1"/>
    <col min="7434" max="7681" width="9.140625" style="6"/>
    <col min="7682" max="7682" width="6.140625" style="6" customWidth="1"/>
    <col min="7683" max="7683" width="29.42578125" style="6" customWidth="1"/>
    <col min="7684" max="7684" width="5.28515625" style="6" customWidth="1"/>
    <col min="7685" max="7685" width="7.140625" style="6" customWidth="1"/>
    <col min="7686" max="7686" width="6.140625" style="6" customWidth="1"/>
    <col min="7687" max="7689" width="10.7109375" style="6" customWidth="1"/>
    <col min="7690" max="7937" width="9.140625" style="6"/>
    <col min="7938" max="7938" width="6.140625" style="6" customWidth="1"/>
    <col min="7939" max="7939" width="29.42578125" style="6" customWidth="1"/>
    <col min="7940" max="7940" width="5.28515625" style="6" customWidth="1"/>
    <col min="7941" max="7941" width="7.140625" style="6" customWidth="1"/>
    <col min="7942" max="7942" width="6.140625" style="6" customWidth="1"/>
    <col min="7943" max="7945" width="10.7109375" style="6" customWidth="1"/>
    <col min="7946" max="8193" width="9.140625" style="6"/>
    <col min="8194" max="8194" width="6.140625" style="6" customWidth="1"/>
    <col min="8195" max="8195" width="29.42578125" style="6" customWidth="1"/>
    <col min="8196" max="8196" width="5.28515625" style="6" customWidth="1"/>
    <col min="8197" max="8197" width="7.140625" style="6" customWidth="1"/>
    <col min="8198" max="8198" width="6.140625" style="6" customWidth="1"/>
    <col min="8199" max="8201" width="10.7109375" style="6" customWidth="1"/>
    <col min="8202" max="8449" width="9.140625" style="6"/>
    <col min="8450" max="8450" width="6.140625" style="6" customWidth="1"/>
    <col min="8451" max="8451" width="29.42578125" style="6" customWidth="1"/>
    <col min="8452" max="8452" width="5.28515625" style="6" customWidth="1"/>
    <col min="8453" max="8453" width="7.140625" style="6" customWidth="1"/>
    <col min="8454" max="8454" width="6.140625" style="6" customWidth="1"/>
    <col min="8455" max="8457" width="10.7109375" style="6" customWidth="1"/>
    <col min="8458" max="8705" width="9.140625" style="6"/>
    <col min="8706" max="8706" width="6.140625" style="6" customWidth="1"/>
    <col min="8707" max="8707" width="29.42578125" style="6" customWidth="1"/>
    <col min="8708" max="8708" width="5.28515625" style="6" customWidth="1"/>
    <col min="8709" max="8709" width="7.140625" style="6" customWidth="1"/>
    <col min="8710" max="8710" width="6.140625" style="6" customWidth="1"/>
    <col min="8711" max="8713" width="10.7109375" style="6" customWidth="1"/>
    <col min="8714" max="8961" width="9.140625" style="6"/>
    <col min="8962" max="8962" width="6.140625" style="6" customWidth="1"/>
    <col min="8963" max="8963" width="29.42578125" style="6" customWidth="1"/>
    <col min="8964" max="8964" width="5.28515625" style="6" customWidth="1"/>
    <col min="8965" max="8965" width="7.140625" style="6" customWidth="1"/>
    <col min="8966" max="8966" width="6.140625" style="6" customWidth="1"/>
    <col min="8967" max="8969" width="10.7109375" style="6" customWidth="1"/>
    <col min="8970" max="9217" width="9.140625" style="6"/>
    <col min="9218" max="9218" width="6.140625" style="6" customWidth="1"/>
    <col min="9219" max="9219" width="29.42578125" style="6" customWidth="1"/>
    <col min="9220" max="9220" width="5.28515625" style="6" customWidth="1"/>
    <col min="9221" max="9221" width="7.140625" style="6" customWidth="1"/>
    <col min="9222" max="9222" width="6.140625" style="6" customWidth="1"/>
    <col min="9223" max="9225" width="10.7109375" style="6" customWidth="1"/>
    <col min="9226" max="9473" width="9.140625" style="6"/>
    <col min="9474" max="9474" width="6.140625" style="6" customWidth="1"/>
    <col min="9475" max="9475" width="29.42578125" style="6" customWidth="1"/>
    <col min="9476" max="9476" width="5.28515625" style="6" customWidth="1"/>
    <col min="9477" max="9477" width="7.140625" style="6" customWidth="1"/>
    <col min="9478" max="9478" width="6.140625" style="6" customWidth="1"/>
    <col min="9479" max="9481" width="10.7109375" style="6" customWidth="1"/>
    <col min="9482" max="9729" width="9.140625" style="6"/>
    <col min="9730" max="9730" width="6.140625" style="6" customWidth="1"/>
    <col min="9731" max="9731" width="29.42578125" style="6" customWidth="1"/>
    <col min="9732" max="9732" width="5.28515625" style="6" customWidth="1"/>
    <col min="9733" max="9733" width="7.140625" style="6" customWidth="1"/>
    <col min="9734" max="9734" width="6.140625" style="6" customWidth="1"/>
    <col min="9735" max="9737" width="10.7109375" style="6" customWidth="1"/>
    <col min="9738" max="9985" width="9.140625" style="6"/>
    <col min="9986" max="9986" width="6.140625" style="6" customWidth="1"/>
    <col min="9987" max="9987" width="29.42578125" style="6" customWidth="1"/>
    <col min="9988" max="9988" width="5.28515625" style="6" customWidth="1"/>
    <col min="9989" max="9989" width="7.140625" style="6" customWidth="1"/>
    <col min="9990" max="9990" width="6.140625" style="6" customWidth="1"/>
    <col min="9991" max="9993" width="10.7109375" style="6" customWidth="1"/>
    <col min="9994" max="10241" width="9.140625" style="6"/>
    <col min="10242" max="10242" width="6.140625" style="6" customWidth="1"/>
    <col min="10243" max="10243" width="29.42578125" style="6" customWidth="1"/>
    <col min="10244" max="10244" width="5.28515625" style="6" customWidth="1"/>
    <col min="10245" max="10245" width="7.140625" style="6" customWidth="1"/>
    <col min="10246" max="10246" width="6.140625" style="6" customWidth="1"/>
    <col min="10247" max="10249" width="10.7109375" style="6" customWidth="1"/>
    <col min="10250" max="10497" width="9.140625" style="6"/>
    <col min="10498" max="10498" width="6.140625" style="6" customWidth="1"/>
    <col min="10499" max="10499" width="29.42578125" style="6" customWidth="1"/>
    <col min="10500" max="10500" width="5.28515625" style="6" customWidth="1"/>
    <col min="10501" max="10501" width="7.140625" style="6" customWidth="1"/>
    <col min="10502" max="10502" width="6.140625" style="6" customWidth="1"/>
    <col min="10503" max="10505" width="10.7109375" style="6" customWidth="1"/>
    <col min="10506" max="10753" width="9.140625" style="6"/>
    <col min="10754" max="10754" width="6.140625" style="6" customWidth="1"/>
    <col min="10755" max="10755" width="29.42578125" style="6" customWidth="1"/>
    <col min="10756" max="10756" width="5.28515625" style="6" customWidth="1"/>
    <col min="10757" max="10757" width="7.140625" style="6" customWidth="1"/>
    <col min="10758" max="10758" width="6.140625" style="6" customWidth="1"/>
    <col min="10759" max="10761" width="10.7109375" style="6" customWidth="1"/>
    <col min="10762" max="11009" width="9.140625" style="6"/>
    <col min="11010" max="11010" width="6.140625" style="6" customWidth="1"/>
    <col min="11011" max="11011" width="29.42578125" style="6" customWidth="1"/>
    <col min="11012" max="11012" width="5.28515625" style="6" customWidth="1"/>
    <col min="11013" max="11013" width="7.140625" style="6" customWidth="1"/>
    <col min="11014" max="11014" width="6.140625" style="6" customWidth="1"/>
    <col min="11015" max="11017" width="10.7109375" style="6" customWidth="1"/>
    <col min="11018" max="11265" width="9.140625" style="6"/>
    <col min="11266" max="11266" width="6.140625" style="6" customWidth="1"/>
    <col min="11267" max="11267" width="29.42578125" style="6" customWidth="1"/>
    <col min="11268" max="11268" width="5.28515625" style="6" customWidth="1"/>
    <col min="11269" max="11269" width="7.140625" style="6" customWidth="1"/>
    <col min="11270" max="11270" width="6.140625" style="6" customWidth="1"/>
    <col min="11271" max="11273" width="10.7109375" style="6" customWidth="1"/>
    <col min="11274" max="11521" width="9.140625" style="6"/>
    <col min="11522" max="11522" width="6.140625" style="6" customWidth="1"/>
    <col min="11523" max="11523" width="29.42578125" style="6" customWidth="1"/>
    <col min="11524" max="11524" width="5.28515625" style="6" customWidth="1"/>
    <col min="11525" max="11525" width="7.140625" style="6" customWidth="1"/>
    <col min="11526" max="11526" width="6.140625" style="6" customWidth="1"/>
    <col min="11527" max="11529" width="10.7109375" style="6" customWidth="1"/>
    <col min="11530" max="11777" width="9.140625" style="6"/>
    <col min="11778" max="11778" width="6.140625" style="6" customWidth="1"/>
    <col min="11779" max="11779" width="29.42578125" style="6" customWidth="1"/>
    <col min="11780" max="11780" width="5.28515625" style="6" customWidth="1"/>
    <col min="11781" max="11781" width="7.140625" style="6" customWidth="1"/>
    <col min="11782" max="11782" width="6.140625" style="6" customWidth="1"/>
    <col min="11783" max="11785" width="10.7109375" style="6" customWidth="1"/>
    <col min="11786" max="12033" width="9.140625" style="6"/>
    <col min="12034" max="12034" width="6.140625" style="6" customWidth="1"/>
    <col min="12035" max="12035" width="29.42578125" style="6" customWidth="1"/>
    <col min="12036" max="12036" width="5.28515625" style="6" customWidth="1"/>
    <col min="12037" max="12037" width="7.140625" style="6" customWidth="1"/>
    <col min="12038" max="12038" width="6.140625" style="6" customWidth="1"/>
    <col min="12039" max="12041" width="10.7109375" style="6" customWidth="1"/>
    <col min="12042" max="12289" width="9.140625" style="6"/>
    <col min="12290" max="12290" width="6.140625" style="6" customWidth="1"/>
    <col min="12291" max="12291" width="29.42578125" style="6" customWidth="1"/>
    <col min="12292" max="12292" width="5.28515625" style="6" customWidth="1"/>
    <col min="12293" max="12293" width="7.140625" style="6" customWidth="1"/>
    <col min="12294" max="12294" width="6.140625" style="6" customWidth="1"/>
    <col min="12295" max="12297" width="10.7109375" style="6" customWidth="1"/>
    <col min="12298" max="12545" width="9.140625" style="6"/>
    <col min="12546" max="12546" width="6.140625" style="6" customWidth="1"/>
    <col min="12547" max="12547" width="29.42578125" style="6" customWidth="1"/>
    <col min="12548" max="12548" width="5.28515625" style="6" customWidth="1"/>
    <col min="12549" max="12549" width="7.140625" style="6" customWidth="1"/>
    <col min="12550" max="12550" width="6.140625" style="6" customWidth="1"/>
    <col min="12551" max="12553" width="10.7109375" style="6" customWidth="1"/>
    <col min="12554" max="12801" width="9.140625" style="6"/>
    <col min="12802" max="12802" width="6.140625" style="6" customWidth="1"/>
    <col min="12803" max="12803" width="29.42578125" style="6" customWidth="1"/>
    <col min="12804" max="12804" width="5.28515625" style="6" customWidth="1"/>
    <col min="12805" max="12805" width="7.140625" style="6" customWidth="1"/>
    <col min="12806" max="12806" width="6.140625" style="6" customWidth="1"/>
    <col min="12807" max="12809" width="10.7109375" style="6" customWidth="1"/>
    <col min="12810" max="13057" width="9.140625" style="6"/>
    <col min="13058" max="13058" width="6.140625" style="6" customWidth="1"/>
    <col min="13059" max="13059" width="29.42578125" style="6" customWidth="1"/>
    <col min="13060" max="13060" width="5.28515625" style="6" customWidth="1"/>
    <col min="13061" max="13061" width="7.140625" style="6" customWidth="1"/>
    <col min="13062" max="13062" width="6.140625" style="6" customWidth="1"/>
    <col min="13063" max="13065" width="10.7109375" style="6" customWidth="1"/>
    <col min="13066" max="13313" width="9.140625" style="6"/>
    <col min="13314" max="13314" width="6.140625" style="6" customWidth="1"/>
    <col min="13315" max="13315" width="29.42578125" style="6" customWidth="1"/>
    <col min="13316" max="13316" width="5.28515625" style="6" customWidth="1"/>
    <col min="13317" max="13317" width="7.140625" style="6" customWidth="1"/>
    <col min="13318" max="13318" width="6.140625" style="6" customWidth="1"/>
    <col min="13319" max="13321" width="10.7109375" style="6" customWidth="1"/>
    <col min="13322" max="13569" width="9.140625" style="6"/>
    <col min="13570" max="13570" width="6.140625" style="6" customWidth="1"/>
    <col min="13571" max="13571" width="29.42578125" style="6" customWidth="1"/>
    <col min="13572" max="13572" width="5.28515625" style="6" customWidth="1"/>
    <col min="13573" max="13573" width="7.140625" style="6" customWidth="1"/>
    <col min="13574" max="13574" width="6.140625" style="6" customWidth="1"/>
    <col min="13575" max="13577" width="10.7109375" style="6" customWidth="1"/>
    <col min="13578" max="13825" width="9.140625" style="6"/>
    <col min="13826" max="13826" width="6.140625" style="6" customWidth="1"/>
    <col min="13827" max="13827" width="29.42578125" style="6" customWidth="1"/>
    <col min="13828" max="13828" width="5.28515625" style="6" customWidth="1"/>
    <col min="13829" max="13829" width="7.140625" style="6" customWidth="1"/>
    <col min="13830" max="13830" width="6.140625" style="6" customWidth="1"/>
    <col min="13831" max="13833" width="10.7109375" style="6" customWidth="1"/>
    <col min="13834" max="14081" width="9.140625" style="6"/>
    <col min="14082" max="14082" width="6.140625" style="6" customWidth="1"/>
    <col min="14083" max="14083" width="29.42578125" style="6" customWidth="1"/>
    <col min="14084" max="14084" width="5.28515625" style="6" customWidth="1"/>
    <col min="14085" max="14085" width="7.140625" style="6" customWidth="1"/>
    <col min="14086" max="14086" width="6.140625" style="6" customWidth="1"/>
    <col min="14087" max="14089" width="10.7109375" style="6" customWidth="1"/>
    <col min="14090" max="14337" width="9.140625" style="6"/>
    <col min="14338" max="14338" width="6.140625" style="6" customWidth="1"/>
    <col min="14339" max="14339" width="29.42578125" style="6" customWidth="1"/>
    <col min="14340" max="14340" width="5.28515625" style="6" customWidth="1"/>
    <col min="14341" max="14341" width="7.140625" style="6" customWidth="1"/>
    <col min="14342" max="14342" width="6.140625" style="6" customWidth="1"/>
    <col min="14343" max="14345" width="10.7109375" style="6" customWidth="1"/>
    <col min="14346" max="14593" width="9.140625" style="6"/>
    <col min="14594" max="14594" width="6.140625" style="6" customWidth="1"/>
    <col min="14595" max="14595" width="29.42578125" style="6" customWidth="1"/>
    <col min="14596" max="14596" width="5.28515625" style="6" customWidth="1"/>
    <col min="14597" max="14597" width="7.140625" style="6" customWidth="1"/>
    <col min="14598" max="14598" width="6.140625" style="6" customWidth="1"/>
    <col min="14599" max="14601" width="10.7109375" style="6" customWidth="1"/>
    <col min="14602" max="14849" width="9.140625" style="6"/>
    <col min="14850" max="14850" width="6.140625" style="6" customWidth="1"/>
    <col min="14851" max="14851" width="29.42578125" style="6" customWidth="1"/>
    <col min="14852" max="14852" width="5.28515625" style="6" customWidth="1"/>
    <col min="14853" max="14853" width="7.140625" style="6" customWidth="1"/>
    <col min="14854" max="14854" width="6.140625" style="6" customWidth="1"/>
    <col min="14855" max="14857" width="10.7109375" style="6" customWidth="1"/>
    <col min="14858" max="15105" width="9.140625" style="6"/>
    <col min="15106" max="15106" width="6.140625" style="6" customWidth="1"/>
    <col min="15107" max="15107" width="29.42578125" style="6" customWidth="1"/>
    <col min="15108" max="15108" width="5.28515625" style="6" customWidth="1"/>
    <col min="15109" max="15109" width="7.140625" style="6" customWidth="1"/>
    <col min="15110" max="15110" width="6.140625" style="6" customWidth="1"/>
    <col min="15111" max="15113" width="10.7109375" style="6" customWidth="1"/>
    <col min="15114" max="15361" width="9.140625" style="6"/>
    <col min="15362" max="15362" width="6.140625" style="6" customWidth="1"/>
    <col min="15363" max="15363" width="29.42578125" style="6" customWidth="1"/>
    <col min="15364" max="15364" width="5.28515625" style="6" customWidth="1"/>
    <col min="15365" max="15365" width="7.140625" style="6" customWidth="1"/>
    <col min="15366" max="15366" width="6.140625" style="6" customWidth="1"/>
    <col min="15367" max="15369" width="10.7109375" style="6" customWidth="1"/>
    <col min="15370" max="15617" width="9.140625" style="6"/>
    <col min="15618" max="15618" width="6.140625" style="6" customWidth="1"/>
    <col min="15619" max="15619" width="29.42578125" style="6" customWidth="1"/>
    <col min="15620" max="15620" width="5.28515625" style="6" customWidth="1"/>
    <col min="15621" max="15621" width="7.140625" style="6" customWidth="1"/>
    <col min="15622" max="15622" width="6.140625" style="6" customWidth="1"/>
    <col min="15623" max="15625" width="10.7109375" style="6" customWidth="1"/>
    <col min="15626" max="15873" width="9.140625" style="6"/>
    <col min="15874" max="15874" width="6.140625" style="6" customWidth="1"/>
    <col min="15875" max="15875" width="29.42578125" style="6" customWidth="1"/>
    <col min="15876" max="15876" width="5.28515625" style="6" customWidth="1"/>
    <col min="15877" max="15877" width="7.140625" style="6" customWidth="1"/>
    <col min="15878" max="15878" width="6.140625" style="6" customWidth="1"/>
    <col min="15879" max="15881" width="10.7109375" style="6" customWidth="1"/>
    <col min="15882" max="16129" width="9.140625" style="6"/>
    <col min="16130" max="16130" width="6.140625" style="6" customWidth="1"/>
    <col min="16131" max="16131" width="29.42578125" style="6" customWidth="1"/>
    <col min="16132" max="16132" width="5.28515625" style="6" customWidth="1"/>
    <col min="16133" max="16133" width="7.140625" style="6" customWidth="1"/>
    <col min="16134" max="16134" width="6.140625" style="6" customWidth="1"/>
    <col min="16135" max="16137" width="10.7109375" style="6" customWidth="1"/>
    <col min="16138" max="16384" width="9.140625" style="6"/>
  </cols>
  <sheetData>
    <row r="1" spans="2:9" ht="68.25" hidden="1" customHeight="1"/>
    <row r="2" spans="2:9" ht="17.25" hidden="1">
      <c r="B2" s="13"/>
      <c r="C2" s="14"/>
      <c r="D2" s="14"/>
      <c r="E2" s="15"/>
      <c r="F2" s="15"/>
      <c r="G2" s="15"/>
      <c r="H2" s="116"/>
      <c r="I2" s="116"/>
    </row>
    <row r="3" spans="2:9" ht="66.75" customHeight="1">
      <c r="B3" s="13"/>
      <c r="C3" s="14"/>
      <c r="D3" s="14"/>
      <c r="E3" s="117" t="s">
        <v>183</v>
      </c>
      <c r="F3" s="117"/>
      <c r="G3" s="117"/>
      <c r="H3" s="117"/>
      <c r="I3" s="117"/>
    </row>
    <row r="4" spans="2:9" ht="86.25" customHeight="1">
      <c r="B4" s="119" t="s">
        <v>115</v>
      </c>
      <c r="C4" s="119"/>
      <c r="D4" s="119"/>
      <c r="E4" s="119"/>
      <c r="F4" s="119"/>
      <c r="G4" s="119"/>
      <c r="H4" s="119"/>
      <c r="I4" s="119"/>
    </row>
    <row r="5" spans="2:9" ht="20.25" customHeight="1">
      <c r="B5" s="118" t="s">
        <v>112</v>
      </c>
      <c r="C5" s="118"/>
      <c r="D5" s="118"/>
      <c r="E5" s="118"/>
      <c r="F5" s="118"/>
      <c r="G5" s="118"/>
      <c r="H5" s="118"/>
      <c r="I5" s="118"/>
    </row>
    <row r="6" spans="2:9" ht="189.75" customHeight="1">
      <c r="B6" s="37" t="s">
        <v>19</v>
      </c>
      <c r="C6" s="38" t="s">
        <v>0</v>
      </c>
      <c r="D6" s="38" t="s">
        <v>26</v>
      </c>
      <c r="E6" s="38" t="s">
        <v>27</v>
      </c>
      <c r="F6" s="38" t="s">
        <v>28</v>
      </c>
      <c r="G6" s="38" t="s">
        <v>30</v>
      </c>
      <c r="H6" s="38" t="s">
        <v>31</v>
      </c>
      <c r="I6" s="38" t="s">
        <v>21</v>
      </c>
    </row>
    <row r="7" spans="2:9" ht="18" customHeight="1">
      <c r="B7" s="26">
        <v>1</v>
      </c>
      <c r="C7" s="24" t="s">
        <v>1</v>
      </c>
      <c r="D7" s="25">
        <v>1</v>
      </c>
      <c r="E7" s="25">
        <v>1</v>
      </c>
      <c r="F7" s="25">
        <v>1</v>
      </c>
      <c r="G7" s="29">
        <v>170000</v>
      </c>
      <c r="H7" s="29">
        <f>G7*F7</f>
        <v>170000</v>
      </c>
      <c r="I7" s="23">
        <f>H7*13</f>
        <v>2210000</v>
      </c>
    </row>
    <row r="8" spans="2:9" ht="27.75" customHeight="1">
      <c r="B8" s="26">
        <v>2</v>
      </c>
      <c r="C8" s="24" t="s">
        <v>2</v>
      </c>
      <c r="D8" s="25">
        <v>1</v>
      </c>
      <c r="E8" s="25">
        <v>0.25</v>
      </c>
      <c r="F8" s="25">
        <v>0.25</v>
      </c>
      <c r="G8" s="23">
        <v>120000</v>
      </c>
      <c r="H8" s="29">
        <f t="shared" ref="H8:H21" si="0">G8*F8</f>
        <v>30000</v>
      </c>
      <c r="I8" s="23">
        <f t="shared" ref="I8:I21" si="1">H8*13</f>
        <v>390000</v>
      </c>
    </row>
    <row r="9" spans="2:9" ht="18" customHeight="1">
      <c r="B9" s="26">
        <v>3</v>
      </c>
      <c r="C9" s="24" t="s">
        <v>3</v>
      </c>
      <c r="D9" s="25">
        <v>1</v>
      </c>
      <c r="E9" s="25">
        <v>1</v>
      </c>
      <c r="F9" s="25">
        <v>1</v>
      </c>
      <c r="G9" s="23">
        <v>110000</v>
      </c>
      <c r="H9" s="29">
        <f t="shared" si="0"/>
        <v>110000</v>
      </c>
      <c r="I9" s="23">
        <f t="shared" si="1"/>
        <v>1430000</v>
      </c>
    </row>
    <row r="10" spans="2:9" ht="18" customHeight="1">
      <c r="B10" s="26">
        <v>4</v>
      </c>
      <c r="C10" s="24" t="s">
        <v>116</v>
      </c>
      <c r="D10" s="25">
        <v>1</v>
      </c>
      <c r="E10" s="25">
        <v>0.5</v>
      </c>
      <c r="F10" s="25">
        <v>0.5</v>
      </c>
      <c r="G10" s="23">
        <v>110000</v>
      </c>
      <c r="H10" s="29">
        <f t="shared" si="0"/>
        <v>55000</v>
      </c>
      <c r="I10" s="23">
        <f t="shared" si="1"/>
        <v>715000</v>
      </c>
    </row>
    <row r="11" spans="2:9" ht="18" customHeight="1">
      <c r="B11" s="26">
        <v>5</v>
      </c>
      <c r="C11" s="24" t="s">
        <v>6</v>
      </c>
      <c r="D11" s="25">
        <v>1</v>
      </c>
      <c r="E11" s="25">
        <v>1.17</v>
      </c>
      <c r="F11" s="25">
        <v>1.17</v>
      </c>
      <c r="G11" s="23">
        <v>120000</v>
      </c>
      <c r="H11" s="29">
        <f t="shared" si="0"/>
        <v>140400</v>
      </c>
      <c r="I11" s="23">
        <f t="shared" si="1"/>
        <v>1825200</v>
      </c>
    </row>
    <row r="12" spans="2:9" ht="18" customHeight="1">
      <c r="B12" s="26">
        <v>6</v>
      </c>
      <c r="C12" s="24" t="s">
        <v>105</v>
      </c>
      <c r="D12" s="25">
        <v>1</v>
      </c>
      <c r="E12" s="25">
        <v>0.5</v>
      </c>
      <c r="F12" s="25">
        <v>0.5</v>
      </c>
      <c r="G12" s="23">
        <v>120000</v>
      </c>
      <c r="H12" s="29">
        <f t="shared" si="0"/>
        <v>60000</v>
      </c>
      <c r="I12" s="23">
        <f t="shared" si="1"/>
        <v>780000</v>
      </c>
    </row>
    <row r="13" spans="2:9" ht="18" customHeight="1">
      <c r="B13" s="26">
        <v>7</v>
      </c>
      <c r="C13" s="24" t="s">
        <v>7</v>
      </c>
      <c r="D13" s="25">
        <v>1</v>
      </c>
      <c r="E13" s="25">
        <v>1</v>
      </c>
      <c r="F13" s="25">
        <v>1</v>
      </c>
      <c r="G13" s="23">
        <v>110000</v>
      </c>
      <c r="H13" s="29">
        <f t="shared" si="0"/>
        <v>110000</v>
      </c>
      <c r="I13" s="23">
        <f t="shared" si="1"/>
        <v>1430000</v>
      </c>
    </row>
    <row r="14" spans="2:9" ht="18" customHeight="1">
      <c r="B14" s="26">
        <v>8</v>
      </c>
      <c r="C14" s="24" t="s">
        <v>8</v>
      </c>
      <c r="D14" s="25">
        <v>1</v>
      </c>
      <c r="E14" s="25">
        <v>1</v>
      </c>
      <c r="F14" s="25">
        <v>1</v>
      </c>
      <c r="G14" s="23">
        <v>105000</v>
      </c>
      <c r="H14" s="29">
        <f t="shared" si="0"/>
        <v>105000</v>
      </c>
      <c r="I14" s="23">
        <f t="shared" si="1"/>
        <v>1365000</v>
      </c>
    </row>
    <row r="15" spans="2:9" ht="18" customHeight="1">
      <c r="B15" s="26">
        <v>9</v>
      </c>
      <c r="C15" s="24" t="s">
        <v>120</v>
      </c>
      <c r="D15" s="25">
        <v>1</v>
      </c>
      <c r="E15" s="25">
        <v>0.5</v>
      </c>
      <c r="F15" s="25">
        <v>0.5</v>
      </c>
      <c r="G15" s="23">
        <v>105000</v>
      </c>
      <c r="H15" s="29">
        <f t="shared" si="0"/>
        <v>52500</v>
      </c>
      <c r="I15" s="23">
        <f t="shared" si="1"/>
        <v>682500</v>
      </c>
    </row>
    <row r="16" spans="2:9" ht="16.5" customHeight="1">
      <c r="B16" s="26">
        <v>10</v>
      </c>
      <c r="C16" s="24" t="s">
        <v>10</v>
      </c>
      <c r="D16" s="25">
        <v>1</v>
      </c>
      <c r="E16" s="25">
        <v>0.25</v>
      </c>
      <c r="F16" s="25">
        <v>0.25</v>
      </c>
      <c r="G16" s="23">
        <v>105000</v>
      </c>
      <c r="H16" s="29">
        <f t="shared" si="0"/>
        <v>26250</v>
      </c>
      <c r="I16" s="23">
        <f t="shared" si="1"/>
        <v>341250</v>
      </c>
    </row>
    <row r="17" spans="2:9" ht="18" customHeight="1">
      <c r="B17" s="26">
        <v>11</v>
      </c>
      <c r="C17" s="24" t="s">
        <v>11</v>
      </c>
      <c r="D17" s="25">
        <v>1</v>
      </c>
      <c r="E17" s="25">
        <v>0.25</v>
      </c>
      <c r="F17" s="25">
        <v>0.25</v>
      </c>
      <c r="G17" s="23">
        <v>120000</v>
      </c>
      <c r="H17" s="29">
        <f t="shared" si="0"/>
        <v>30000</v>
      </c>
      <c r="I17" s="23">
        <f t="shared" si="1"/>
        <v>390000</v>
      </c>
    </row>
    <row r="18" spans="2:9" ht="16.5" customHeight="1">
      <c r="B18" s="26">
        <v>12</v>
      </c>
      <c r="C18" s="24" t="s">
        <v>12</v>
      </c>
      <c r="D18" s="25">
        <v>1</v>
      </c>
      <c r="E18" s="25">
        <v>0.25</v>
      </c>
      <c r="F18" s="25">
        <v>0.25</v>
      </c>
      <c r="G18" s="23">
        <v>120000</v>
      </c>
      <c r="H18" s="29">
        <f t="shared" si="0"/>
        <v>30000</v>
      </c>
      <c r="I18" s="23">
        <f t="shared" si="1"/>
        <v>390000</v>
      </c>
    </row>
    <row r="19" spans="2:9" ht="16.5" customHeight="1">
      <c r="B19" s="26">
        <v>13</v>
      </c>
      <c r="C19" s="24" t="s">
        <v>117</v>
      </c>
      <c r="D19" s="25">
        <v>1</v>
      </c>
      <c r="E19" s="25">
        <v>0.25</v>
      </c>
      <c r="F19" s="25">
        <v>0.25</v>
      </c>
      <c r="G19" s="23">
        <v>105000</v>
      </c>
      <c r="H19" s="29">
        <f t="shared" si="0"/>
        <v>26250</v>
      </c>
      <c r="I19" s="23">
        <f t="shared" si="1"/>
        <v>341250</v>
      </c>
    </row>
    <row r="20" spans="2:9" ht="18" customHeight="1">
      <c r="B20" s="26">
        <v>14</v>
      </c>
      <c r="C20" s="24" t="s">
        <v>15</v>
      </c>
      <c r="D20" s="25">
        <v>1</v>
      </c>
      <c r="E20" s="25">
        <v>1</v>
      </c>
      <c r="F20" s="25">
        <v>1</v>
      </c>
      <c r="G20" s="23">
        <v>105000</v>
      </c>
      <c r="H20" s="29">
        <f t="shared" si="0"/>
        <v>105000</v>
      </c>
      <c r="I20" s="23">
        <f t="shared" si="1"/>
        <v>1365000</v>
      </c>
    </row>
    <row r="21" spans="2:9" ht="18" customHeight="1">
      <c r="B21" s="26">
        <v>15</v>
      </c>
      <c r="C21" s="24" t="s">
        <v>13</v>
      </c>
      <c r="D21" s="25">
        <v>1</v>
      </c>
      <c r="E21" s="23">
        <v>0.5</v>
      </c>
      <c r="F21" s="25">
        <v>0.5</v>
      </c>
      <c r="G21" s="23">
        <v>105000</v>
      </c>
      <c r="H21" s="29">
        <f t="shared" si="0"/>
        <v>52500</v>
      </c>
      <c r="I21" s="23">
        <f t="shared" si="1"/>
        <v>682500</v>
      </c>
    </row>
    <row r="22" spans="2:9" s="75" customFormat="1" ht="18" customHeight="1">
      <c r="B22" s="81"/>
      <c r="C22" s="82" t="s">
        <v>14</v>
      </c>
      <c r="D22" s="83">
        <f>SUM(D7:D21)</f>
        <v>15</v>
      </c>
      <c r="E22" s="83"/>
      <c r="F22" s="83">
        <f>SUM(F7:F21)</f>
        <v>9.42</v>
      </c>
      <c r="G22" s="84"/>
      <c r="H22" s="84">
        <f>SUM(H7:H21)</f>
        <v>1102900</v>
      </c>
      <c r="I22" s="84">
        <f>SUM(I7:I21)</f>
        <v>14337700</v>
      </c>
    </row>
    <row r="24" spans="2:9">
      <c r="B24" s="45"/>
      <c r="C24" s="45"/>
      <c r="D24" s="45"/>
      <c r="E24" s="45"/>
      <c r="F24" s="45"/>
      <c r="G24" s="45"/>
      <c r="H24" s="45"/>
    </row>
  </sheetData>
  <mergeCells count="4">
    <mergeCell ref="H2:I2"/>
    <mergeCell ref="E3:I3"/>
    <mergeCell ref="B5:I5"/>
    <mergeCell ref="B4:I4"/>
  </mergeCells>
  <pageMargins left="0.7" right="0.7" top="0.75" bottom="0.75" header="0.3" footer="0.3"/>
  <pageSetup paperSize="9" scale="8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B2" sqref="B2:I2"/>
    </sheetView>
  </sheetViews>
  <sheetFormatPr defaultRowHeight="15"/>
  <cols>
    <col min="1" max="1" width="5.5703125" hidden="1" customWidth="1"/>
    <col min="2" max="2" width="9.7109375" customWidth="1"/>
    <col min="3" max="3" width="19.85546875" customWidth="1"/>
    <col min="4" max="4" width="7.28515625" style="49" customWidth="1"/>
    <col min="5" max="5" width="7.28515625" customWidth="1"/>
    <col min="6" max="6" width="10.710937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68.25" customHeight="1">
      <c r="B1" s="13"/>
      <c r="C1" s="14"/>
      <c r="D1" s="44"/>
      <c r="E1" s="117" t="s">
        <v>192</v>
      </c>
      <c r="F1" s="117"/>
      <c r="G1" s="117"/>
      <c r="H1" s="117"/>
      <c r="I1" s="117"/>
    </row>
    <row r="2" spans="2:9" ht="68.25" customHeight="1">
      <c r="B2" s="120" t="s">
        <v>129</v>
      </c>
      <c r="C2" s="120"/>
      <c r="D2" s="120"/>
      <c r="E2" s="120"/>
      <c r="F2" s="120"/>
      <c r="G2" s="120"/>
      <c r="H2" s="120"/>
      <c r="I2" s="120"/>
    </row>
    <row r="3" spans="2:9" ht="24.75" customHeight="1">
      <c r="B3" s="128" t="s">
        <v>113</v>
      </c>
      <c r="C3" s="128"/>
      <c r="D3" s="128"/>
      <c r="E3" s="128"/>
      <c r="F3" s="128"/>
      <c r="G3" s="128"/>
      <c r="H3" s="128"/>
      <c r="I3" s="128"/>
    </row>
    <row r="4" spans="2:9" ht="195" customHeight="1">
      <c r="B4" s="37" t="s">
        <v>19</v>
      </c>
      <c r="C4" s="38" t="s">
        <v>0</v>
      </c>
      <c r="D4" s="38" t="s">
        <v>26</v>
      </c>
      <c r="E4" s="38" t="s">
        <v>27</v>
      </c>
      <c r="F4" s="38" t="s">
        <v>28</v>
      </c>
      <c r="G4" s="38" t="s">
        <v>30</v>
      </c>
      <c r="H4" s="38" t="s">
        <v>31</v>
      </c>
      <c r="I4" s="38" t="s">
        <v>21</v>
      </c>
    </row>
    <row r="5" spans="2:9" s="6" customFormat="1" ht="27" customHeight="1">
      <c r="B5" s="23">
        <v>1</v>
      </c>
      <c r="C5" s="27" t="s">
        <v>1</v>
      </c>
      <c r="D5" s="25">
        <v>1</v>
      </c>
      <c r="E5" s="25">
        <v>1</v>
      </c>
      <c r="F5" s="25">
        <v>1</v>
      </c>
      <c r="G5" s="23">
        <v>180000</v>
      </c>
      <c r="H5" s="23">
        <f>G5*F5</f>
        <v>180000</v>
      </c>
      <c r="I5" s="23">
        <f>H5*13</f>
        <v>2340000</v>
      </c>
    </row>
    <row r="6" spans="2:9" s="6" customFormat="1" ht="27" customHeight="1">
      <c r="B6" s="23">
        <v>2</v>
      </c>
      <c r="C6" s="27" t="s">
        <v>2</v>
      </c>
      <c r="D6" s="25">
        <v>1</v>
      </c>
      <c r="E6" s="25">
        <v>0.25</v>
      </c>
      <c r="F6" s="25">
        <v>0.25</v>
      </c>
      <c r="G6" s="23">
        <v>120000</v>
      </c>
      <c r="H6" s="23">
        <f t="shared" ref="H6:H19" si="0">G6*F6</f>
        <v>30000</v>
      </c>
      <c r="I6" s="23">
        <f t="shared" ref="I6:I20" si="1">H6*13</f>
        <v>390000</v>
      </c>
    </row>
    <row r="7" spans="2:9" s="6" customFormat="1" ht="27" customHeight="1">
      <c r="B7" s="23">
        <v>3</v>
      </c>
      <c r="C7" s="27" t="s">
        <v>3</v>
      </c>
      <c r="D7" s="25">
        <v>1</v>
      </c>
      <c r="E7" s="25">
        <v>1</v>
      </c>
      <c r="F7" s="25">
        <v>1</v>
      </c>
      <c r="G7" s="23">
        <v>110000</v>
      </c>
      <c r="H7" s="23">
        <f t="shared" si="0"/>
        <v>110000</v>
      </c>
      <c r="I7" s="23">
        <f t="shared" si="1"/>
        <v>1430000</v>
      </c>
    </row>
    <row r="8" spans="2:9" s="6" customFormat="1" ht="27" customHeight="1">
      <c r="B8" s="23">
        <v>4</v>
      </c>
      <c r="C8" s="27" t="s">
        <v>130</v>
      </c>
      <c r="D8" s="25">
        <v>1</v>
      </c>
      <c r="E8" s="25">
        <v>0.5</v>
      </c>
      <c r="F8" s="25">
        <v>0.5</v>
      </c>
      <c r="G8" s="23">
        <v>110000</v>
      </c>
      <c r="H8" s="23">
        <f t="shared" si="0"/>
        <v>55000</v>
      </c>
      <c r="I8" s="23">
        <f t="shared" si="1"/>
        <v>715000</v>
      </c>
    </row>
    <row r="9" spans="2:9" s="6" customFormat="1" ht="27" customHeight="1">
      <c r="B9" s="23">
        <v>5</v>
      </c>
      <c r="C9" s="27" t="s">
        <v>6</v>
      </c>
      <c r="D9" s="25">
        <v>2</v>
      </c>
      <c r="E9" s="25">
        <v>1.17</v>
      </c>
      <c r="F9" s="25">
        <v>2.34</v>
      </c>
      <c r="G9" s="23">
        <v>120000</v>
      </c>
      <c r="H9" s="23">
        <f t="shared" si="0"/>
        <v>280800</v>
      </c>
      <c r="I9" s="23">
        <f t="shared" si="1"/>
        <v>3650400</v>
      </c>
    </row>
    <row r="10" spans="2:9" s="6" customFormat="1" ht="27" customHeight="1">
      <c r="B10" s="23">
        <v>6</v>
      </c>
      <c r="C10" s="27" t="s">
        <v>105</v>
      </c>
      <c r="D10" s="25">
        <v>1</v>
      </c>
      <c r="E10" s="25">
        <v>0.5</v>
      </c>
      <c r="F10" s="25">
        <v>0.5</v>
      </c>
      <c r="G10" s="23">
        <v>120000</v>
      </c>
      <c r="H10" s="23">
        <f t="shared" si="0"/>
        <v>60000</v>
      </c>
      <c r="I10" s="23">
        <f t="shared" si="1"/>
        <v>780000</v>
      </c>
    </row>
    <row r="11" spans="2:9" s="6" customFormat="1" ht="27" customHeight="1">
      <c r="B11" s="23">
        <v>7</v>
      </c>
      <c r="C11" s="27" t="s">
        <v>7</v>
      </c>
      <c r="D11" s="25">
        <v>2</v>
      </c>
      <c r="E11" s="25">
        <v>1</v>
      </c>
      <c r="F11" s="25">
        <v>2</v>
      </c>
      <c r="G11" s="23">
        <v>110000</v>
      </c>
      <c r="H11" s="23">
        <f t="shared" si="0"/>
        <v>220000</v>
      </c>
      <c r="I11" s="23">
        <f t="shared" si="1"/>
        <v>2860000</v>
      </c>
    </row>
    <row r="12" spans="2:9" s="6" customFormat="1" ht="27" customHeight="1">
      <c r="B12" s="23">
        <v>8</v>
      </c>
      <c r="C12" s="27" t="s">
        <v>8</v>
      </c>
      <c r="D12" s="25">
        <v>1</v>
      </c>
      <c r="E12" s="25">
        <v>1</v>
      </c>
      <c r="F12" s="25">
        <v>1</v>
      </c>
      <c r="G12" s="23">
        <v>105000</v>
      </c>
      <c r="H12" s="23">
        <f t="shared" si="0"/>
        <v>105000</v>
      </c>
      <c r="I12" s="23">
        <f t="shared" si="1"/>
        <v>1365000</v>
      </c>
    </row>
    <row r="13" spans="2:9" s="6" customFormat="1" ht="27" customHeight="1">
      <c r="B13" s="23">
        <v>9</v>
      </c>
      <c r="C13" s="27" t="s">
        <v>120</v>
      </c>
      <c r="D13" s="25">
        <v>1</v>
      </c>
      <c r="E13" s="25">
        <v>0.5</v>
      </c>
      <c r="F13" s="25">
        <v>0.5</v>
      </c>
      <c r="G13" s="23">
        <v>105000</v>
      </c>
      <c r="H13" s="23">
        <f t="shared" si="0"/>
        <v>52500</v>
      </c>
      <c r="I13" s="23">
        <f t="shared" si="1"/>
        <v>682500</v>
      </c>
    </row>
    <row r="14" spans="2:9" s="6" customFormat="1" ht="27" customHeight="1">
      <c r="B14" s="23">
        <v>10</v>
      </c>
      <c r="C14" s="27" t="s">
        <v>10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9" s="6" customFormat="1" ht="27" customHeight="1">
      <c r="B15" s="23">
        <v>11</v>
      </c>
      <c r="C15" s="27" t="s">
        <v>11</v>
      </c>
      <c r="D15" s="25">
        <v>1</v>
      </c>
      <c r="E15" s="25">
        <v>0.5</v>
      </c>
      <c r="F15" s="25">
        <v>0.5</v>
      </c>
      <c r="G15" s="23">
        <v>120000</v>
      </c>
      <c r="H15" s="23">
        <f t="shared" si="0"/>
        <v>60000</v>
      </c>
      <c r="I15" s="23">
        <f t="shared" si="1"/>
        <v>780000</v>
      </c>
    </row>
    <row r="16" spans="2:9" s="6" customFormat="1" ht="27" customHeight="1">
      <c r="B16" s="23">
        <v>12</v>
      </c>
      <c r="C16" s="24" t="s">
        <v>12</v>
      </c>
      <c r="D16" s="25">
        <v>1</v>
      </c>
      <c r="E16" s="25">
        <v>0.25</v>
      </c>
      <c r="F16" s="25">
        <v>0.25</v>
      </c>
      <c r="G16" s="23">
        <v>120000</v>
      </c>
      <c r="H16" s="23">
        <f t="shared" si="0"/>
        <v>30000</v>
      </c>
      <c r="I16" s="23">
        <f t="shared" si="1"/>
        <v>390000</v>
      </c>
    </row>
    <row r="17" spans="2:10" s="6" customFormat="1" ht="27" customHeight="1">
      <c r="B17" s="23">
        <v>13</v>
      </c>
      <c r="C17" s="27" t="s">
        <v>16</v>
      </c>
      <c r="D17" s="25">
        <v>1</v>
      </c>
      <c r="E17" s="25">
        <v>1</v>
      </c>
      <c r="F17" s="25">
        <v>1</v>
      </c>
      <c r="G17" s="23">
        <v>105000</v>
      </c>
      <c r="H17" s="23">
        <f t="shared" si="0"/>
        <v>105000</v>
      </c>
      <c r="I17" s="23">
        <f t="shared" si="1"/>
        <v>1365000</v>
      </c>
      <c r="J17" s="75"/>
    </row>
    <row r="18" spans="2:10" s="6" customFormat="1" ht="27" customHeight="1">
      <c r="B18" s="23">
        <v>14</v>
      </c>
      <c r="C18" s="27" t="s">
        <v>117</v>
      </c>
      <c r="D18" s="25">
        <v>1</v>
      </c>
      <c r="E18" s="25">
        <v>0.5</v>
      </c>
      <c r="F18" s="25">
        <v>0.5</v>
      </c>
      <c r="G18" s="23">
        <v>105000</v>
      </c>
      <c r="H18" s="23">
        <f t="shared" si="0"/>
        <v>52500</v>
      </c>
      <c r="I18" s="23">
        <f t="shared" si="1"/>
        <v>682500</v>
      </c>
      <c r="J18" s="75"/>
    </row>
    <row r="19" spans="2:10" s="6" customFormat="1" ht="27" customHeight="1">
      <c r="B19" s="23">
        <v>15</v>
      </c>
      <c r="C19" s="27" t="s">
        <v>13</v>
      </c>
      <c r="D19" s="25">
        <v>1</v>
      </c>
      <c r="E19" s="23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10" s="75" customFormat="1" ht="27" customHeight="1">
      <c r="B20" s="81"/>
      <c r="C20" s="83" t="s">
        <v>14</v>
      </c>
      <c r="D20" s="83">
        <f>SUM(D5:D19)</f>
        <v>17</v>
      </c>
      <c r="E20" s="83"/>
      <c r="F20" s="83">
        <f>SUM(F5:F19)</f>
        <v>12.34</v>
      </c>
      <c r="G20" s="84"/>
      <c r="H20" s="84">
        <f>SUM(H5:H19)</f>
        <v>1445800</v>
      </c>
      <c r="I20" s="84">
        <f t="shared" si="1"/>
        <v>18795400</v>
      </c>
    </row>
  </sheetData>
  <mergeCells count="3">
    <mergeCell ref="E1:I1"/>
    <mergeCell ref="B2:I2"/>
    <mergeCell ref="B3:I3"/>
  </mergeCells>
  <pageMargins left="0.7" right="0.7" top="0.75" bottom="0.75" header="0.3" footer="0.3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B1" workbookViewId="0">
      <selection activeCell="B2" sqref="B2:I2"/>
    </sheetView>
  </sheetViews>
  <sheetFormatPr defaultRowHeight="15"/>
  <cols>
    <col min="1" max="1" width="5.42578125" hidden="1" customWidth="1"/>
    <col min="2" max="2" width="9.5703125" customWidth="1"/>
    <col min="3" max="3" width="20.28515625" customWidth="1"/>
    <col min="4" max="4" width="7.140625" style="47" customWidth="1"/>
    <col min="5" max="5" width="7.140625" customWidth="1"/>
    <col min="6" max="6" width="11.8554687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77.25" customHeight="1">
      <c r="B1" s="13"/>
      <c r="C1" s="14"/>
      <c r="D1" s="46"/>
      <c r="E1" s="117" t="s">
        <v>193</v>
      </c>
      <c r="F1" s="117"/>
      <c r="G1" s="117"/>
      <c r="H1" s="117"/>
      <c r="I1" s="117"/>
    </row>
    <row r="2" spans="2:9" ht="72.75" customHeight="1">
      <c r="B2" s="120" t="s">
        <v>131</v>
      </c>
      <c r="C2" s="120"/>
      <c r="D2" s="120"/>
      <c r="E2" s="120"/>
      <c r="F2" s="120"/>
      <c r="G2" s="120"/>
      <c r="H2" s="120"/>
      <c r="I2" s="120"/>
    </row>
    <row r="3" spans="2:9" ht="30" customHeight="1">
      <c r="B3" s="129" t="s">
        <v>128</v>
      </c>
      <c r="C3" s="129"/>
      <c r="D3" s="129"/>
      <c r="E3" s="129"/>
      <c r="F3" s="129"/>
      <c r="G3" s="129"/>
      <c r="H3" s="129"/>
      <c r="I3" s="129"/>
    </row>
    <row r="4" spans="2:9" ht="191.25" customHeight="1">
      <c r="B4" s="37" t="s">
        <v>19</v>
      </c>
      <c r="C4" s="38" t="s">
        <v>0</v>
      </c>
      <c r="D4" s="38" t="s">
        <v>26</v>
      </c>
      <c r="E4" s="38" t="s">
        <v>27</v>
      </c>
      <c r="F4" s="38" t="s">
        <v>28</v>
      </c>
      <c r="G4" s="38" t="s">
        <v>30</v>
      </c>
      <c r="H4" s="38" t="s">
        <v>31</v>
      </c>
      <c r="I4" s="38" t="s">
        <v>21</v>
      </c>
    </row>
    <row r="5" spans="2:9" s="6" customFormat="1" ht="27.75" customHeight="1">
      <c r="B5" s="23">
        <v>1</v>
      </c>
      <c r="C5" s="27" t="s">
        <v>1</v>
      </c>
      <c r="D5" s="25">
        <v>1</v>
      </c>
      <c r="E5" s="25">
        <v>1</v>
      </c>
      <c r="F5" s="25">
        <v>1</v>
      </c>
      <c r="G5" s="23">
        <v>180000</v>
      </c>
      <c r="H5" s="23">
        <f>G5*F5</f>
        <v>180000</v>
      </c>
      <c r="I5" s="23">
        <f>H5*13</f>
        <v>2340000</v>
      </c>
    </row>
    <row r="6" spans="2:9" s="6" customFormat="1" ht="42.75" customHeight="1">
      <c r="B6" s="23">
        <v>2</v>
      </c>
      <c r="C6" s="27" t="s">
        <v>2</v>
      </c>
      <c r="D6" s="25">
        <v>1</v>
      </c>
      <c r="E6" s="25">
        <v>0.25</v>
      </c>
      <c r="F6" s="25">
        <v>0.25</v>
      </c>
      <c r="G6" s="23">
        <v>120000</v>
      </c>
      <c r="H6" s="23">
        <f t="shared" ref="H6:H19" si="0">G6*F6</f>
        <v>30000</v>
      </c>
      <c r="I6" s="23">
        <f t="shared" ref="I6:I19" si="1">H6*13</f>
        <v>390000</v>
      </c>
    </row>
    <row r="7" spans="2:9" s="6" customFormat="1" ht="27.75" customHeight="1">
      <c r="B7" s="23">
        <v>3</v>
      </c>
      <c r="C7" s="27" t="s">
        <v>3</v>
      </c>
      <c r="D7" s="25">
        <v>1</v>
      </c>
      <c r="E7" s="25">
        <v>1</v>
      </c>
      <c r="F7" s="25">
        <v>1</v>
      </c>
      <c r="G7" s="23">
        <v>110000</v>
      </c>
      <c r="H7" s="23">
        <f t="shared" si="0"/>
        <v>110000</v>
      </c>
      <c r="I7" s="23">
        <f t="shared" si="1"/>
        <v>1430000</v>
      </c>
    </row>
    <row r="8" spans="2:9" s="6" customFormat="1" ht="27.75" customHeight="1">
      <c r="B8" s="23">
        <v>4</v>
      </c>
      <c r="C8" s="27" t="s">
        <v>116</v>
      </c>
      <c r="D8" s="25">
        <v>1</v>
      </c>
      <c r="E8" s="25">
        <v>0.5</v>
      </c>
      <c r="F8" s="25">
        <v>0.5</v>
      </c>
      <c r="G8" s="23">
        <v>110000</v>
      </c>
      <c r="H8" s="23">
        <f t="shared" si="0"/>
        <v>55000</v>
      </c>
      <c r="I8" s="23">
        <f t="shared" si="1"/>
        <v>715000</v>
      </c>
    </row>
    <row r="9" spans="2:9" s="6" customFormat="1" ht="27.75" customHeight="1">
      <c r="B9" s="23">
        <v>5</v>
      </c>
      <c r="C9" s="27" t="s">
        <v>105</v>
      </c>
      <c r="D9" s="25">
        <v>1</v>
      </c>
      <c r="E9" s="25">
        <v>0.5</v>
      </c>
      <c r="F9" s="25">
        <v>0.5</v>
      </c>
      <c r="G9" s="23">
        <v>120000</v>
      </c>
      <c r="H9" s="23">
        <f t="shared" si="0"/>
        <v>60000</v>
      </c>
      <c r="I9" s="23">
        <f t="shared" si="1"/>
        <v>780000</v>
      </c>
    </row>
    <row r="10" spans="2:9" s="6" customFormat="1" ht="27.75" customHeight="1">
      <c r="B10" s="23">
        <v>6</v>
      </c>
      <c r="C10" s="27" t="s">
        <v>6</v>
      </c>
      <c r="D10" s="25">
        <v>2</v>
      </c>
      <c r="E10" s="25">
        <v>1.17</v>
      </c>
      <c r="F10" s="25">
        <v>2.34</v>
      </c>
      <c r="G10" s="23">
        <v>120000</v>
      </c>
      <c r="H10" s="23">
        <f t="shared" si="0"/>
        <v>280800</v>
      </c>
      <c r="I10" s="23">
        <f t="shared" si="1"/>
        <v>3650400</v>
      </c>
    </row>
    <row r="11" spans="2:9" s="6" customFormat="1" ht="27.75" customHeight="1">
      <c r="B11" s="23">
        <v>7</v>
      </c>
      <c r="C11" s="27" t="s">
        <v>7</v>
      </c>
      <c r="D11" s="25">
        <v>2</v>
      </c>
      <c r="E11" s="25">
        <v>1</v>
      </c>
      <c r="F11" s="25">
        <v>2</v>
      </c>
      <c r="G11" s="23">
        <v>110000</v>
      </c>
      <c r="H11" s="23">
        <f t="shared" si="0"/>
        <v>220000</v>
      </c>
      <c r="I11" s="23">
        <f t="shared" si="1"/>
        <v>2860000</v>
      </c>
    </row>
    <row r="12" spans="2:9" s="6" customFormat="1" ht="27.75" customHeight="1">
      <c r="B12" s="23">
        <v>8</v>
      </c>
      <c r="C12" s="27" t="s">
        <v>8</v>
      </c>
      <c r="D12" s="25">
        <v>1</v>
      </c>
      <c r="E12" s="25">
        <v>1</v>
      </c>
      <c r="F12" s="25">
        <v>1</v>
      </c>
      <c r="G12" s="23">
        <v>105000</v>
      </c>
      <c r="H12" s="23">
        <f t="shared" si="0"/>
        <v>105000</v>
      </c>
      <c r="I12" s="23">
        <f t="shared" si="1"/>
        <v>1365000</v>
      </c>
    </row>
    <row r="13" spans="2:9" s="6" customFormat="1" ht="27.75" customHeight="1">
      <c r="B13" s="23">
        <v>9</v>
      </c>
      <c r="C13" s="27" t="s">
        <v>120</v>
      </c>
      <c r="D13" s="25">
        <v>1</v>
      </c>
      <c r="E13" s="25">
        <v>0.5</v>
      </c>
      <c r="F13" s="25">
        <v>0.5</v>
      </c>
      <c r="G13" s="23">
        <v>105000</v>
      </c>
      <c r="H13" s="23">
        <f t="shared" si="0"/>
        <v>52500</v>
      </c>
      <c r="I13" s="23">
        <f t="shared" si="1"/>
        <v>682500</v>
      </c>
    </row>
    <row r="14" spans="2:9" s="6" customFormat="1" ht="27.75" customHeight="1">
      <c r="B14" s="23">
        <v>10</v>
      </c>
      <c r="C14" s="27" t="s">
        <v>10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9" s="6" customFormat="1" ht="27.75" customHeight="1">
      <c r="B15" s="23">
        <v>11</v>
      </c>
      <c r="C15" s="27" t="s">
        <v>11</v>
      </c>
      <c r="D15" s="25">
        <v>1</v>
      </c>
      <c r="E15" s="25">
        <v>0.5</v>
      </c>
      <c r="F15" s="25">
        <v>0.5</v>
      </c>
      <c r="G15" s="23">
        <v>120000</v>
      </c>
      <c r="H15" s="23">
        <f t="shared" si="0"/>
        <v>60000</v>
      </c>
      <c r="I15" s="23">
        <f t="shared" si="1"/>
        <v>780000</v>
      </c>
    </row>
    <row r="16" spans="2:9" s="6" customFormat="1" ht="27.75" customHeight="1">
      <c r="B16" s="23">
        <v>12</v>
      </c>
      <c r="C16" s="24" t="s">
        <v>12</v>
      </c>
      <c r="D16" s="25">
        <v>1</v>
      </c>
      <c r="E16" s="25">
        <v>0.5</v>
      </c>
      <c r="F16" s="25">
        <v>0.5</v>
      </c>
      <c r="G16" s="23">
        <v>120000</v>
      </c>
      <c r="H16" s="23">
        <f t="shared" si="0"/>
        <v>60000</v>
      </c>
      <c r="I16" s="23">
        <f t="shared" si="1"/>
        <v>780000</v>
      </c>
    </row>
    <row r="17" spans="2:9" s="6" customFormat="1" ht="27.75" customHeight="1">
      <c r="B17" s="23">
        <v>13</v>
      </c>
      <c r="C17" s="27" t="s">
        <v>16</v>
      </c>
      <c r="D17" s="25">
        <v>1</v>
      </c>
      <c r="E17" s="25">
        <v>1</v>
      </c>
      <c r="F17" s="25">
        <v>1</v>
      </c>
      <c r="G17" s="23">
        <v>105000</v>
      </c>
      <c r="H17" s="23">
        <f t="shared" si="0"/>
        <v>105000</v>
      </c>
      <c r="I17" s="23">
        <f t="shared" si="1"/>
        <v>1365000</v>
      </c>
    </row>
    <row r="18" spans="2:9" s="6" customFormat="1" ht="27.75" customHeight="1">
      <c r="B18" s="23">
        <v>14</v>
      </c>
      <c r="C18" s="27" t="s">
        <v>117</v>
      </c>
      <c r="D18" s="25">
        <v>1</v>
      </c>
      <c r="E18" s="25">
        <v>0.5</v>
      </c>
      <c r="F18" s="25">
        <v>0.5</v>
      </c>
      <c r="G18" s="23">
        <v>105000</v>
      </c>
      <c r="H18" s="23">
        <f t="shared" si="0"/>
        <v>52500</v>
      </c>
      <c r="I18" s="23">
        <f t="shared" si="1"/>
        <v>682500</v>
      </c>
    </row>
    <row r="19" spans="2:9" s="6" customFormat="1" ht="27.75" customHeight="1">
      <c r="B19" s="23">
        <v>15</v>
      </c>
      <c r="C19" s="27" t="s">
        <v>13</v>
      </c>
      <c r="D19" s="25">
        <v>1</v>
      </c>
      <c r="E19" s="23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9" s="75" customFormat="1" ht="27.75" customHeight="1">
      <c r="B20" s="81"/>
      <c r="C20" s="82" t="s">
        <v>14</v>
      </c>
      <c r="D20" s="83">
        <f>SUM(D5:D19)</f>
        <v>17</v>
      </c>
      <c r="E20" s="86"/>
      <c r="F20" s="83">
        <f>SUM(F5:F19)</f>
        <v>12.59</v>
      </c>
      <c r="G20" s="87"/>
      <c r="H20" s="84">
        <f>SUM(H5:H19)</f>
        <v>1475800</v>
      </c>
      <c r="I20" s="88">
        <f>SUM(I5:I19)</f>
        <v>19185400</v>
      </c>
    </row>
  </sheetData>
  <mergeCells count="3">
    <mergeCell ref="E1:I1"/>
    <mergeCell ref="B2:I2"/>
    <mergeCell ref="B3:I3"/>
  </mergeCells>
  <pageMargins left="0.7" right="0.7" top="0.75" bottom="0.75" header="0.3" footer="0.3"/>
  <pageSetup paperSize="9" scale="9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2" workbookViewId="0">
      <selection activeCell="A3" sqref="A3:H3"/>
    </sheetView>
  </sheetViews>
  <sheetFormatPr defaultRowHeight="15"/>
  <cols>
    <col min="1" max="1" width="6.85546875" customWidth="1"/>
    <col min="2" max="2" width="16.28515625" customWidth="1"/>
    <col min="6" max="6" width="10.85546875" customWidth="1"/>
    <col min="7" max="7" width="16" customWidth="1"/>
    <col min="8" max="8" width="16.85546875" customWidth="1"/>
  </cols>
  <sheetData>
    <row r="1" spans="1:8" ht="68.25" hidden="1" customHeight="1">
      <c r="A1" s="13"/>
      <c r="B1" s="14"/>
      <c r="C1" s="106"/>
      <c r="D1" s="15"/>
      <c r="E1" s="15"/>
      <c r="F1" s="15"/>
      <c r="G1" s="105"/>
      <c r="H1" s="105"/>
    </row>
    <row r="2" spans="1:8" ht="66" customHeight="1">
      <c r="A2" s="13"/>
      <c r="B2" s="14"/>
      <c r="C2" s="106"/>
      <c r="D2" s="40"/>
      <c r="E2" s="40"/>
      <c r="F2" s="117" t="s">
        <v>194</v>
      </c>
      <c r="G2" s="117"/>
      <c r="H2" s="117"/>
    </row>
    <row r="3" spans="1:8" ht="66.75" customHeight="1">
      <c r="A3" s="119" t="s">
        <v>137</v>
      </c>
      <c r="B3" s="119"/>
      <c r="C3" s="119"/>
      <c r="D3" s="119"/>
      <c r="E3" s="119"/>
      <c r="F3" s="119"/>
      <c r="G3" s="119"/>
      <c r="H3" s="119"/>
    </row>
    <row r="4" spans="1:8">
      <c r="A4" s="125" t="s">
        <v>148</v>
      </c>
      <c r="B4" s="126"/>
      <c r="C4" s="126"/>
      <c r="D4" s="126"/>
      <c r="E4" s="126"/>
      <c r="F4" s="126"/>
      <c r="G4" s="126"/>
      <c r="H4" s="127"/>
    </row>
    <row r="5" spans="1:8" ht="85.5">
      <c r="A5" s="107" t="s">
        <v>19</v>
      </c>
      <c r="B5" s="108" t="s">
        <v>0</v>
      </c>
      <c r="C5" s="108" t="s">
        <v>26</v>
      </c>
      <c r="D5" s="108" t="s">
        <v>27</v>
      </c>
      <c r="E5" s="108" t="s">
        <v>28</v>
      </c>
      <c r="F5" s="108" t="s">
        <v>30</v>
      </c>
      <c r="G5" s="108" t="s">
        <v>31</v>
      </c>
      <c r="H5" s="108" t="s">
        <v>21</v>
      </c>
    </row>
    <row r="6" spans="1:8">
      <c r="A6" s="23">
        <v>1</v>
      </c>
      <c r="B6" s="27" t="s">
        <v>1</v>
      </c>
      <c r="C6" s="25">
        <v>1</v>
      </c>
      <c r="D6" s="25">
        <v>1</v>
      </c>
      <c r="E6" s="25">
        <v>1</v>
      </c>
      <c r="F6" s="23">
        <v>180000</v>
      </c>
      <c r="G6" s="23">
        <f>F6*E6</f>
        <v>180000</v>
      </c>
      <c r="H6" s="23">
        <f>G6*13</f>
        <v>2340000</v>
      </c>
    </row>
    <row r="7" spans="1:8" ht="54">
      <c r="A7" s="23">
        <v>2</v>
      </c>
      <c r="B7" s="27" t="s">
        <v>2</v>
      </c>
      <c r="C7" s="25">
        <v>1</v>
      </c>
      <c r="D7" s="25">
        <v>0.25</v>
      </c>
      <c r="E7" s="25">
        <v>0.25</v>
      </c>
      <c r="F7" s="23">
        <v>120000</v>
      </c>
      <c r="G7" s="23">
        <f t="shared" ref="G7:G21" si="0">F7*E7</f>
        <v>30000</v>
      </c>
      <c r="H7" s="23">
        <f t="shared" ref="H7:H21" si="1">G7*13</f>
        <v>390000</v>
      </c>
    </row>
    <row r="8" spans="1:8" ht="22.5" customHeight="1">
      <c r="A8" s="23">
        <v>3</v>
      </c>
      <c r="B8" s="27" t="s">
        <v>3</v>
      </c>
      <c r="C8" s="25">
        <v>1</v>
      </c>
      <c r="D8" s="25">
        <v>1</v>
      </c>
      <c r="E8" s="25">
        <v>1</v>
      </c>
      <c r="F8" s="23">
        <v>110000</v>
      </c>
      <c r="G8" s="23">
        <f t="shared" si="0"/>
        <v>110000</v>
      </c>
      <c r="H8" s="23">
        <f t="shared" si="1"/>
        <v>1430000</v>
      </c>
    </row>
    <row r="9" spans="1:8">
      <c r="A9" s="23">
        <v>4</v>
      </c>
      <c r="B9" s="27" t="s">
        <v>4</v>
      </c>
      <c r="C9" s="25">
        <v>1</v>
      </c>
      <c r="D9" s="25">
        <v>0.5</v>
      </c>
      <c r="E9" s="25">
        <v>0.5</v>
      </c>
      <c r="F9" s="23">
        <v>110000</v>
      </c>
      <c r="G9" s="23">
        <f t="shared" si="0"/>
        <v>55000</v>
      </c>
      <c r="H9" s="23">
        <f t="shared" si="1"/>
        <v>715000</v>
      </c>
    </row>
    <row r="10" spans="1:8" ht="23.25" customHeight="1">
      <c r="A10" s="23">
        <v>5</v>
      </c>
      <c r="B10" s="27" t="s">
        <v>6</v>
      </c>
      <c r="C10" s="25">
        <v>2</v>
      </c>
      <c r="D10" s="25">
        <v>1.17</v>
      </c>
      <c r="E10" s="25">
        <v>2.34</v>
      </c>
      <c r="F10" s="23">
        <v>120000</v>
      </c>
      <c r="G10" s="23">
        <f t="shared" si="0"/>
        <v>280800</v>
      </c>
      <c r="H10" s="23">
        <f t="shared" si="1"/>
        <v>3650400</v>
      </c>
    </row>
    <row r="11" spans="1:8" ht="24" customHeight="1">
      <c r="A11" s="23">
        <v>6</v>
      </c>
      <c r="B11" s="27" t="s">
        <v>105</v>
      </c>
      <c r="C11" s="25">
        <v>1</v>
      </c>
      <c r="D11" s="25">
        <v>0.5</v>
      </c>
      <c r="E11" s="25">
        <v>0.5</v>
      </c>
      <c r="F11" s="23">
        <v>120000</v>
      </c>
      <c r="G11" s="23">
        <f t="shared" si="0"/>
        <v>60000</v>
      </c>
      <c r="H11" s="23">
        <f t="shared" si="1"/>
        <v>780000</v>
      </c>
    </row>
    <row r="12" spans="1:8" ht="41.25" customHeight="1">
      <c r="A12" s="23">
        <v>7</v>
      </c>
      <c r="B12" s="27" t="s">
        <v>7</v>
      </c>
      <c r="C12" s="25">
        <v>2</v>
      </c>
      <c r="D12" s="25">
        <v>1</v>
      </c>
      <c r="E12" s="25">
        <v>2</v>
      </c>
      <c r="F12" s="23">
        <v>110000</v>
      </c>
      <c r="G12" s="23">
        <f t="shared" si="0"/>
        <v>220000</v>
      </c>
      <c r="H12" s="23">
        <f t="shared" si="1"/>
        <v>2860000</v>
      </c>
    </row>
    <row r="13" spans="1:8">
      <c r="A13" s="23">
        <v>8</v>
      </c>
      <c r="B13" s="27" t="s">
        <v>8</v>
      </c>
      <c r="C13" s="25">
        <v>1</v>
      </c>
      <c r="D13" s="25">
        <v>1</v>
      </c>
      <c r="E13" s="25">
        <v>1</v>
      </c>
      <c r="F13" s="23">
        <v>105000</v>
      </c>
      <c r="G13" s="23">
        <f t="shared" si="0"/>
        <v>105000</v>
      </c>
      <c r="H13" s="23">
        <f t="shared" si="1"/>
        <v>1365000</v>
      </c>
    </row>
    <row r="14" spans="1:8" ht="27">
      <c r="A14" s="23">
        <v>9</v>
      </c>
      <c r="B14" s="27" t="s">
        <v>120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>
      <c r="A15" s="23">
        <v>10</v>
      </c>
      <c r="B15" s="27" t="s">
        <v>10</v>
      </c>
      <c r="C15" s="25">
        <v>1</v>
      </c>
      <c r="D15" s="25">
        <v>0.5</v>
      </c>
      <c r="E15" s="25">
        <v>0.5</v>
      </c>
      <c r="F15" s="23">
        <v>105000</v>
      </c>
      <c r="G15" s="23">
        <f t="shared" si="0"/>
        <v>52500</v>
      </c>
      <c r="H15" s="23">
        <f t="shared" si="1"/>
        <v>682500</v>
      </c>
    </row>
    <row r="16" spans="1:8" ht="27">
      <c r="A16" s="23">
        <v>11</v>
      </c>
      <c r="B16" s="27" t="s">
        <v>11</v>
      </c>
      <c r="C16" s="25">
        <v>1</v>
      </c>
      <c r="D16" s="25">
        <v>0.5</v>
      </c>
      <c r="E16" s="25">
        <v>0.5</v>
      </c>
      <c r="F16" s="23">
        <v>120000</v>
      </c>
      <c r="G16" s="23">
        <f t="shared" si="0"/>
        <v>60000</v>
      </c>
      <c r="H16" s="23">
        <f t="shared" si="1"/>
        <v>780000</v>
      </c>
    </row>
    <row r="17" spans="1:8" ht="43.5" customHeight="1">
      <c r="A17" s="23">
        <v>12</v>
      </c>
      <c r="B17" s="24" t="s">
        <v>12</v>
      </c>
      <c r="C17" s="25">
        <v>1</v>
      </c>
      <c r="D17" s="25">
        <v>0.25</v>
      </c>
      <c r="E17" s="25">
        <v>0.25</v>
      </c>
      <c r="F17" s="23">
        <v>120000</v>
      </c>
      <c r="G17" s="23">
        <f t="shared" si="0"/>
        <v>30000</v>
      </c>
      <c r="H17" s="23">
        <f t="shared" si="1"/>
        <v>390000</v>
      </c>
    </row>
    <row r="18" spans="1:8">
      <c r="A18" s="23">
        <v>13</v>
      </c>
      <c r="B18" s="27" t="s">
        <v>16</v>
      </c>
      <c r="C18" s="25">
        <v>1</v>
      </c>
      <c r="D18" s="25">
        <v>1</v>
      </c>
      <c r="E18" s="25">
        <v>1</v>
      </c>
      <c r="F18" s="23">
        <v>105000</v>
      </c>
      <c r="G18" s="23">
        <f t="shared" si="0"/>
        <v>105000</v>
      </c>
      <c r="H18" s="23">
        <f t="shared" si="1"/>
        <v>1365000</v>
      </c>
    </row>
    <row r="19" spans="1:8" ht="27">
      <c r="A19" s="23">
        <v>14</v>
      </c>
      <c r="B19" s="27" t="s">
        <v>117</v>
      </c>
      <c r="C19" s="25">
        <v>1</v>
      </c>
      <c r="D19" s="25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 ht="26.25" customHeight="1">
      <c r="A20" s="23">
        <v>15</v>
      </c>
      <c r="B20" s="27" t="s">
        <v>147</v>
      </c>
      <c r="C20" s="25">
        <v>1</v>
      </c>
      <c r="D20" s="25">
        <v>0.5</v>
      </c>
      <c r="E20" s="25">
        <v>0.5</v>
      </c>
      <c r="F20" s="23">
        <v>105000</v>
      </c>
      <c r="G20" s="23">
        <f t="shared" si="0"/>
        <v>52500</v>
      </c>
      <c r="H20" s="23">
        <f t="shared" si="1"/>
        <v>682500</v>
      </c>
    </row>
    <row r="21" spans="1:8">
      <c r="A21" s="23">
        <v>16</v>
      </c>
      <c r="B21" s="27" t="s">
        <v>13</v>
      </c>
      <c r="C21" s="25">
        <v>1</v>
      </c>
      <c r="D21" s="23">
        <v>0.5</v>
      </c>
      <c r="E21" s="25">
        <v>0.5</v>
      </c>
      <c r="F21" s="23">
        <v>105000</v>
      </c>
      <c r="G21" s="23">
        <f t="shared" si="0"/>
        <v>52500</v>
      </c>
      <c r="H21" s="23">
        <f t="shared" si="1"/>
        <v>682500</v>
      </c>
    </row>
    <row r="22" spans="1:8" ht="17.25">
      <c r="A22" s="81"/>
      <c r="B22" s="82" t="s">
        <v>14</v>
      </c>
      <c r="C22" s="83">
        <f>SUM(C6:C21)</f>
        <v>18</v>
      </c>
      <c r="D22" s="86"/>
      <c r="E22" s="83">
        <f>SUM(E6:E21)</f>
        <v>12.84</v>
      </c>
      <c r="F22" s="87"/>
      <c r="G22" s="84">
        <f>SUM(G6:G21)</f>
        <v>1498300</v>
      </c>
      <c r="H22" s="84">
        <f>SUM(H6:H21)</f>
        <v>19477900</v>
      </c>
    </row>
  </sheetData>
  <mergeCells count="3">
    <mergeCell ref="F2:H2"/>
    <mergeCell ref="A3:H3"/>
    <mergeCell ref="A4:H4"/>
  </mergeCells>
  <pageMargins left="0.7" right="0.7" top="0.75" bottom="0.75" header="0.3" footer="0.3"/>
  <pageSetup paperSize="9" scale="9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" sqref="A2:H2"/>
    </sheetView>
  </sheetViews>
  <sheetFormatPr defaultRowHeight="15"/>
  <cols>
    <col min="1" max="1" width="6.140625" customWidth="1"/>
    <col min="2" max="2" width="16.28515625" customWidth="1"/>
    <col min="5" max="5" width="11" customWidth="1"/>
    <col min="6" max="6" width="12.42578125" customWidth="1"/>
    <col min="7" max="7" width="17.5703125" customWidth="1"/>
    <col min="8" max="8" width="19.5703125" customWidth="1"/>
  </cols>
  <sheetData>
    <row r="1" spans="1:8" ht="68.25" customHeight="1">
      <c r="A1" s="13"/>
      <c r="B1" s="14"/>
      <c r="C1" s="106"/>
      <c r="D1" s="40"/>
      <c r="E1" s="40"/>
      <c r="F1" s="117" t="s">
        <v>195</v>
      </c>
      <c r="G1" s="117"/>
      <c r="H1" s="117"/>
    </row>
    <row r="2" spans="1:8" ht="52.5" customHeight="1">
      <c r="A2" s="119" t="s">
        <v>133</v>
      </c>
      <c r="B2" s="119"/>
      <c r="C2" s="119"/>
      <c r="D2" s="119"/>
      <c r="E2" s="119"/>
      <c r="F2" s="119"/>
      <c r="G2" s="119"/>
      <c r="H2" s="119"/>
    </row>
    <row r="3" spans="1:8">
      <c r="A3" s="125" t="s">
        <v>148</v>
      </c>
      <c r="B3" s="126"/>
      <c r="C3" s="126"/>
      <c r="D3" s="126"/>
      <c r="E3" s="126"/>
      <c r="F3" s="126"/>
      <c r="G3" s="126"/>
      <c r="H3" s="127"/>
    </row>
    <row r="4" spans="1:8" ht="67.5">
      <c r="A4" s="107" t="s">
        <v>19</v>
      </c>
      <c r="B4" s="108" t="s">
        <v>0</v>
      </c>
      <c r="C4" s="108" t="s">
        <v>26</v>
      </c>
      <c r="D4" s="108" t="s">
        <v>27</v>
      </c>
      <c r="E4" s="108" t="s">
        <v>28</v>
      </c>
      <c r="F4" s="108" t="s">
        <v>30</v>
      </c>
      <c r="G4" s="108" t="s">
        <v>31</v>
      </c>
      <c r="H4" s="108" t="s">
        <v>21</v>
      </c>
    </row>
    <row r="5" spans="1:8">
      <c r="A5" s="23">
        <v>1</v>
      </c>
      <c r="B5" s="27" t="s">
        <v>1</v>
      </c>
      <c r="C5" s="25">
        <v>1</v>
      </c>
      <c r="D5" s="25">
        <v>1</v>
      </c>
      <c r="E5" s="25">
        <v>1</v>
      </c>
      <c r="F5" s="23">
        <v>180000</v>
      </c>
      <c r="G5" s="23">
        <f>F5*E5</f>
        <v>180000</v>
      </c>
      <c r="H5" s="23">
        <f>G5*13</f>
        <v>2340000</v>
      </c>
    </row>
    <row r="6" spans="1:8" ht="54">
      <c r="A6" s="23">
        <v>2</v>
      </c>
      <c r="B6" s="27" t="s">
        <v>2</v>
      </c>
      <c r="C6" s="25">
        <v>1</v>
      </c>
      <c r="D6" s="25">
        <v>0.25</v>
      </c>
      <c r="E6" s="25">
        <v>0.25</v>
      </c>
      <c r="F6" s="23">
        <v>120000</v>
      </c>
      <c r="G6" s="23">
        <f t="shared" ref="G6:G20" si="0">F6*E6</f>
        <v>30000</v>
      </c>
      <c r="H6" s="23">
        <f t="shared" ref="H6:H20" si="1">G6*13</f>
        <v>390000</v>
      </c>
    </row>
    <row r="7" spans="1:8" ht="20.25" customHeight="1">
      <c r="A7" s="23">
        <v>3</v>
      </c>
      <c r="B7" s="27" t="s">
        <v>3</v>
      </c>
      <c r="C7" s="25">
        <v>1</v>
      </c>
      <c r="D7" s="25">
        <v>1</v>
      </c>
      <c r="E7" s="25">
        <v>1</v>
      </c>
      <c r="F7" s="23">
        <v>110000</v>
      </c>
      <c r="G7" s="23">
        <f t="shared" si="0"/>
        <v>110000</v>
      </c>
      <c r="H7" s="23">
        <f t="shared" si="1"/>
        <v>1430000</v>
      </c>
    </row>
    <row r="8" spans="1:8" ht="27">
      <c r="A8" s="23">
        <v>4</v>
      </c>
      <c r="B8" s="27" t="s">
        <v>116</v>
      </c>
      <c r="C8" s="25">
        <v>1</v>
      </c>
      <c r="D8" s="25">
        <v>0.5</v>
      </c>
      <c r="E8" s="25">
        <v>0.5</v>
      </c>
      <c r="F8" s="23">
        <v>110000</v>
      </c>
      <c r="G8" s="23">
        <f t="shared" si="0"/>
        <v>55000</v>
      </c>
      <c r="H8" s="23">
        <f t="shared" si="1"/>
        <v>715000</v>
      </c>
    </row>
    <row r="9" spans="1:8" ht="27" customHeight="1">
      <c r="A9" s="23">
        <v>5</v>
      </c>
      <c r="B9" s="27" t="s">
        <v>6</v>
      </c>
      <c r="C9" s="25">
        <v>2</v>
      </c>
      <c r="D9" s="25">
        <v>1.17</v>
      </c>
      <c r="E9" s="25">
        <v>2.34</v>
      </c>
      <c r="F9" s="23">
        <v>120000</v>
      </c>
      <c r="G9" s="23">
        <f t="shared" si="0"/>
        <v>280800</v>
      </c>
      <c r="H9" s="23">
        <f t="shared" si="1"/>
        <v>3650400</v>
      </c>
    </row>
    <row r="10" spans="1:8" ht="23.25" customHeight="1">
      <c r="A10" s="23">
        <v>6</v>
      </c>
      <c r="B10" s="27" t="s">
        <v>105</v>
      </c>
      <c r="C10" s="25">
        <v>1</v>
      </c>
      <c r="D10" s="25">
        <v>0.5</v>
      </c>
      <c r="E10" s="25">
        <v>0.5</v>
      </c>
      <c r="F10" s="23">
        <v>120000</v>
      </c>
      <c r="G10" s="23">
        <f t="shared" si="0"/>
        <v>60000</v>
      </c>
      <c r="H10" s="23">
        <f t="shared" si="1"/>
        <v>780000</v>
      </c>
    </row>
    <row r="11" spans="1:8" ht="27">
      <c r="A11" s="23">
        <v>7</v>
      </c>
      <c r="B11" s="27" t="s">
        <v>7</v>
      </c>
      <c r="C11" s="25">
        <v>2</v>
      </c>
      <c r="D11" s="25">
        <v>1</v>
      </c>
      <c r="E11" s="25">
        <v>2</v>
      </c>
      <c r="F11" s="23">
        <v>110000</v>
      </c>
      <c r="G11" s="23">
        <f t="shared" si="0"/>
        <v>220000</v>
      </c>
      <c r="H11" s="23">
        <f t="shared" si="1"/>
        <v>2860000</v>
      </c>
    </row>
    <row r="12" spans="1:8">
      <c r="A12" s="23">
        <v>8</v>
      </c>
      <c r="B12" s="27" t="s">
        <v>8</v>
      </c>
      <c r="C12" s="25">
        <v>1</v>
      </c>
      <c r="D12" s="25">
        <v>1</v>
      </c>
      <c r="E12" s="25">
        <v>1</v>
      </c>
      <c r="F12" s="23">
        <v>105000</v>
      </c>
      <c r="G12" s="23">
        <f t="shared" si="0"/>
        <v>105000</v>
      </c>
      <c r="H12" s="23">
        <f t="shared" si="1"/>
        <v>1365000</v>
      </c>
    </row>
    <row r="13" spans="1:8" ht="27">
      <c r="A13" s="23">
        <v>9</v>
      </c>
      <c r="B13" s="27" t="s">
        <v>120</v>
      </c>
      <c r="C13" s="25">
        <v>1</v>
      </c>
      <c r="D13" s="25">
        <v>0.5</v>
      </c>
      <c r="E13" s="25">
        <v>0.5</v>
      </c>
      <c r="F13" s="23">
        <v>105000</v>
      </c>
      <c r="G13" s="23">
        <f t="shared" si="0"/>
        <v>52500</v>
      </c>
      <c r="H13" s="23">
        <f t="shared" si="1"/>
        <v>682500</v>
      </c>
    </row>
    <row r="14" spans="1:8">
      <c r="A14" s="23">
        <v>10</v>
      </c>
      <c r="B14" s="27" t="s">
        <v>10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 ht="27">
      <c r="A15" s="23">
        <v>11</v>
      </c>
      <c r="B15" s="27" t="s">
        <v>11</v>
      </c>
      <c r="C15" s="25">
        <v>1</v>
      </c>
      <c r="D15" s="25">
        <v>0.5</v>
      </c>
      <c r="E15" s="25">
        <v>0.5</v>
      </c>
      <c r="F15" s="23">
        <v>120000</v>
      </c>
      <c r="G15" s="23">
        <f t="shared" si="0"/>
        <v>60000</v>
      </c>
      <c r="H15" s="23">
        <f t="shared" si="1"/>
        <v>780000</v>
      </c>
    </row>
    <row r="16" spans="1:8" ht="27">
      <c r="A16" s="23">
        <v>12</v>
      </c>
      <c r="B16" s="24" t="s">
        <v>12</v>
      </c>
      <c r="C16" s="25">
        <v>1</v>
      </c>
      <c r="D16" s="25">
        <v>0.25</v>
      </c>
      <c r="E16" s="25">
        <v>0.25</v>
      </c>
      <c r="F16" s="23">
        <v>120000</v>
      </c>
      <c r="G16" s="23">
        <f t="shared" si="0"/>
        <v>30000</v>
      </c>
      <c r="H16" s="23">
        <f t="shared" si="1"/>
        <v>390000</v>
      </c>
    </row>
    <row r="17" spans="1:8">
      <c r="A17" s="23">
        <v>13</v>
      </c>
      <c r="B17" s="27" t="s">
        <v>16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23">
        <f t="shared" si="1"/>
        <v>1365000</v>
      </c>
    </row>
    <row r="18" spans="1:8" ht="27">
      <c r="A18" s="23">
        <v>14</v>
      </c>
      <c r="B18" s="27" t="s">
        <v>117</v>
      </c>
      <c r="C18" s="25">
        <v>1</v>
      </c>
      <c r="D18" s="25">
        <v>0.5</v>
      </c>
      <c r="E18" s="25">
        <v>0.5</v>
      </c>
      <c r="F18" s="23">
        <v>105000</v>
      </c>
      <c r="G18" s="23">
        <f t="shared" si="0"/>
        <v>52500</v>
      </c>
      <c r="H18" s="23">
        <f t="shared" si="1"/>
        <v>682500</v>
      </c>
    </row>
    <row r="19" spans="1:8" ht="22.5" customHeight="1">
      <c r="A19" s="23">
        <v>15</v>
      </c>
      <c r="B19" s="27" t="s">
        <v>149</v>
      </c>
      <c r="C19" s="25">
        <v>1</v>
      </c>
      <c r="D19" s="25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>
      <c r="A20" s="23">
        <v>16</v>
      </c>
      <c r="B20" s="27" t="s">
        <v>13</v>
      </c>
      <c r="C20" s="25">
        <v>1</v>
      </c>
      <c r="D20" s="23">
        <v>0.5</v>
      </c>
      <c r="E20" s="25">
        <v>0.5</v>
      </c>
      <c r="F20" s="23">
        <v>105000</v>
      </c>
      <c r="G20" s="23">
        <f t="shared" si="0"/>
        <v>52500</v>
      </c>
      <c r="H20" s="23">
        <f t="shared" si="1"/>
        <v>682500</v>
      </c>
    </row>
    <row r="21" spans="1:8" ht="17.25">
      <c r="A21" s="81"/>
      <c r="B21" s="82" t="s">
        <v>14</v>
      </c>
      <c r="C21" s="83">
        <f>SUM(C5:C20)</f>
        <v>18</v>
      </c>
      <c r="D21" s="86"/>
      <c r="E21" s="83">
        <f>SUM(E5:E20)</f>
        <v>12.84</v>
      </c>
      <c r="F21" s="87"/>
      <c r="G21" s="84">
        <f>SUM(G5:G20)</f>
        <v>1498300</v>
      </c>
      <c r="H21" s="84">
        <f>SUM(H5:H20)</f>
        <v>19477900</v>
      </c>
    </row>
  </sheetData>
  <mergeCells count="3">
    <mergeCell ref="F1:H1"/>
    <mergeCell ref="A2:H2"/>
    <mergeCell ref="A3:H3"/>
  </mergeCells>
  <pageMargins left="0.7" right="0.7" top="0.75" bottom="0.75" header="0.3" footer="0.3"/>
  <pageSetup paperSize="9" scale="8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" sqref="A2:H2"/>
    </sheetView>
  </sheetViews>
  <sheetFormatPr defaultRowHeight="15"/>
  <cols>
    <col min="1" max="1" width="7.28515625" customWidth="1"/>
    <col min="2" max="2" width="17.7109375" customWidth="1"/>
    <col min="7" max="7" width="13.7109375" customWidth="1"/>
    <col min="8" max="8" width="16.85546875" customWidth="1"/>
  </cols>
  <sheetData>
    <row r="1" spans="1:8" ht="68.25" customHeight="1">
      <c r="A1" s="13"/>
      <c r="B1" s="14"/>
      <c r="C1" s="106"/>
      <c r="D1" s="40"/>
      <c r="E1" s="40"/>
      <c r="F1" s="117" t="s">
        <v>196</v>
      </c>
      <c r="G1" s="117"/>
      <c r="H1" s="117"/>
    </row>
    <row r="2" spans="1:8" ht="63.75" customHeight="1">
      <c r="A2" s="119" t="s">
        <v>134</v>
      </c>
      <c r="B2" s="119"/>
      <c r="C2" s="119"/>
      <c r="D2" s="119"/>
      <c r="E2" s="119"/>
      <c r="F2" s="119"/>
      <c r="G2" s="119"/>
      <c r="H2" s="119"/>
    </row>
    <row r="3" spans="1:8">
      <c r="A3" s="125" t="s">
        <v>148</v>
      </c>
      <c r="B3" s="126"/>
      <c r="C3" s="126"/>
      <c r="D3" s="126"/>
      <c r="E3" s="126"/>
      <c r="F3" s="126"/>
      <c r="G3" s="126"/>
      <c r="H3" s="127"/>
    </row>
    <row r="4" spans="1:8" ht="85.5">
      <c r="A4" s="107" t="s">
        <v>19</v>
      </c>
      <c r="B4" s="108" t="s">
        <v>0</v>
      </c>
      <c r="C4" s="108" t="s">
        <v>26</v>
      </c>
      <c r="D4" s="108" t="s">
        <v>27</v>
      </c>
      <c r="E4" s="108" t="s">
        <v>28</v>
      </c>
      <c r="F4" s="108" t="s">
        <v>30</v>
      </c>
      <c r="G4" s="108" t="s">
        <v>31</v>
      </c>
      <c r="H4" s="108" t="s">
        <v>21</v>
      </c>
    </row>
    <row r="5" spans="1:8">
      <c r="A5" s="23">
        <v>1</v>
      </c>
      <c r="B5" s="27" t="s">
        <v>1</v>
      </c>
      <c r="C5" s="25">
        <v>1</v>
      </c>
      <c r="D5" s="25">
        <v>1</v>
      </c>
      <c r="E5" s="25">
        <v>1</v>
      </c>
      <c r="F5" s="23">
        <v>180000</v>
      </c>
      <c r="G5" s="23">
        <f>F5*E5</f>
        <v>180000</v>
      </c>
      <c r="H5" s="23">
        <f>G5*13</f>
        <v>2340000</v>
      </c>
    </row>
    <row r="6" spans="1:8" ht="40.5">
      <c r="A6" s="23">
        <v>2</v>
      </c>
      <c r="B6" s="27" t="s">
        <v>2</v>
      </c>
      <c r="C6" s="25">
        <v>1</v>
      </c>
      <c r="D6" s="25">
        <v>0.25</v>
      </c>
      <c r="E6" s="25">
        <v>0.25</v>
      </c>
      <c r="F6" s="23">
        <v>120000</v>
      </c>
      <c r="G6" s="23">
        <f t="shared" ref="G6:G20" si="0">F6*E6</f>
        <v>30000</v>
      </c>
      <c r="H6" s="23">
        <f t="shared" ref="H6:H20" si="1">G6*13</f>
        <v>390000</v>
      </c>
    </row>
    <row r="7" spans="1:8" ht="18" customHeight="1">
      <c r="A7" s="23">
        <v>3</v>
      </c>
      <c r="B7" s="27" t="s">
        <v>3</v>
      </c>
      <c r="C7" s="25">
        <v>1</v>
      </c>
      <c r="D7" s="25">
        <v>1</v>
      </c>
      <c r="E7" s="25">
        <v>1</v>
      </c>
      <c r="F7" s="23">
        <v>110000</v>
      </c>
      <c r="G7" s="23">
        <f t="shared" si="0"/>
        <v>110000</v>
      </c>
      <c r="H7" s="23">
        <f t="shared" si="1"/>
        <v>1430000</v>
      </c>
    </row>
    <row r="8" spans="1:8" ht="27.75" customHeight="1">
      <c r="A8" s="23">
        <v>4</v>
      </c>
      <c r="B8" s="27" t="s">
        <v>116</v>
      </c>
      <c r="C8" s="25">
        <v>1</v>
      </c>
      <c r="D8" s="25">
        <v>0.5</v>
      </c>
      <c r="E8" s="25">
        <v>0.5</v>
      </c>
      <c r="F8" s="23">
        <v>110000</v>
      </c>
      <c r="G8" s="23">
        <f t="shared" si="0"/>
        <v>55000</v>
      </c>
      <c r="H8" s="23">
        <f t="shared" si="1"/>
        <v>715000</v>
      </c>
    </row>
    <row r="9" spans="1:8" ht="21.75" customHeight="1">
      <c r="A9" s="23">
        <v>5</v>
      </c>
      <c r="B9" s="27" t="s">
        <v>6</v>
      </c>
      <c r="C9" s="25">
        <v>2</v>
      </c>
      <c r="D9" s="25">
        <v>1.17</v>
      </c>
      <c r="E9" s="25">
        <v>2.34</v>
      </c>
      <c r="F9" s="23">
        <v>120000</v>
      </c>
      <c r="G9" s="23">
        <f t="shared" si="0"/>
        <v>280800</v>
      </c>
      <c r="H9" s="23">
        <f t="shared" si="1"/>
        <v>3650400</v>
      </c>
    </row>
    <row r="10" spans="1:8" ht="25.5" customHeight="1">
      <c r="A10" s="23">
        <v>6</v>
      </c>
      <c r="B10" s="27" t="s">
        <v>105</v>
      </c>
      <c r="C10" s="25">
        <v>1</v>
      </c>
      <c r="D10" s="25">
        <v>0.5</v>
      </c>
      <c r="E10" s="25">
        <v>0.5</v>
      </c>
      <c r="F10" s="23">
        <v>120000</v>
      </c>
      <c r="G10" s="23">
        <f t="shared" si="0"/>
        <v>60000</v>
      </c>
      <c r="H10" s="23">
        <f t="shared" si="1"/>
        <v>780000</v>
      </c>
    </row>
    <row r="11" spans="1:8" ht="27">
      <c r="A11" s="23">
        <v>7</v>
      </c>
      <c r="B11" s="27" t="s">
        <v>7</v>
      </c>
      <c r="C11" s="25">
        <v>2</v>
      </c>
      <c r="D11" s="25">
        <v>1</v>
      </c>
      <c r="E11" s="25">
        <v>2</v>
      </c>
      <c r="F11" s="23">
        <v>110000</v>
      </c>
      <c r="G11" s="23">
        <f t="shared" si="0"/>
        <v>220000</v>
      </c>
      <c r="H11" s="23">
        <f t="shared" si="1"/>
        <v>2860000</v>
      </c>
    </row>
    <row r="12" spans="1:8">
      <c r="A12" s="23">
        <v>8</v>
      </c>
      <c r="B12" s="27" t="s">
        <v>8</v>
      </c>
      <c r="C12" s="25">
        <v>1</v>
      </c>
      <c r="D12" s="25">
        <v>1</v>
      </c>
      <c r="E12" s="25">
        <v>1</v>
      </c>
      <c r="F12" s="23">
        <v>105000</v>
      </c>
      <c r="G12" s="23">
        <f t="shared" si="0"/>
        <v>105000</v>
      </c>
      <c r="H12" s="23">
        <f t="shared" si="1"/>
        <v>1365000</v>
      </c>
    </row>
    <row r="13" spans="1:8" ht="27">
      <c r="A13" s="23">
        <v>9</v>
      </c>
      <c r="B13" s="27" t="s">
        <v>120</v>
      </c>
      <c r="C13" s="25">
        <v>1</v>
      </c>
      <c r="D13" s="25">
        <v>0.5</v>
      </c>
      <c r="E13" s="25">
        <v>0.5</v>
      </c>
      <c r="F13" s="23">
        <v>105000</v>
      </c>
      <c r="G13" s="23">
        <f t="shared" si="0"/>
        <v>52500</v>
      </c>
      <c r="H13" s="23">
        <f t="shared" si="1"/>
        <v>682500</v>
      </c>
    </row>
    <row r="14" spans="1:8">
      <c r="A14" s="23">
        <v>10</v>
      </c>
      <c r="B14" s="27" t="s">
        <v>10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 ht="27">
      <c r="A15" s="23">
        <v>11</v>
      </c>
      <c r="B15" s="27" t="s">
        <v>11</v>
      </c>
      <c r="C15" s="25">
        <v>1</v>
      </c>
      <c r="D15" s="25">
        <v>0.5</v>
      </c>
      <c r="E15" s="25">
        <v>0.5</v>
      </c>
      <c r="F15" s="23">
        <v>120000</v>
      </c>
      <c r="G15" s="23">
        <f t="shared" si="0"/>
        <v>60000</v>
      </c>
      <c r="H15" s="23">
        <f t="shared" si="1"/>
        <v>780000</v>
      </c>
    </row>
    <row r="16" spans="1:8" ht="27">
      <c r="A16" s="23">
        <v>12</v>
      </c>
      <c r="B16" s="24" t="s">
        <v>12</v>
      </c>
      <c r="C16" s="25">
        <v>1</v>
      </c>
      <c r="D16" s="25">
        <v>0.25</v>
      </c>
      <c r="E16" s="25">
        <v>0.25</v>
      </c>
      <c r="F16" s="23">
        <v>120000</v>
      </c>
      <c r="G16" s="23">
        <f t="shared" si="0"/>
        <v>30000</v>
      </c>
      <c r="H16" s="23">
        <f t="shared" si="1"/>
        <v>390000</v>
      </c>
    </row>
    <row r="17" spans="1:8">
      <c r="A17" s="23">
        <v>13</v>
      </c>
      <c r="B17" s="27" t="s">
        <v>16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23">
        <f t="shared" si="1"/>
        <v>1365000</v>
      </c>
    </row>
    <row r="18" spans="1:8">
      <c r="A18" s="23">
        <v>14</v>
      </c>
      <c r="B18" s="27" t="s">
        <v>117</v>
      </c>
      <c r="C18" s="25">
        <v>1</v>
      </c>
      <c r="D18" s="25">
        <v>0.5</v>
      </c>
      <c r="E18" s="25">
        <v>0.5</v>
      </c>
      <c r="F18" s="23">
        <v>105000</v>
      </c>
      <c r="G18" s="23">
        <f t="shared" si="0"/>
        <v>52500</v>
      </c>
      <c r="H18" s="23">
        <f t="shared" si="1"/>
        <v>682500</v>
      </c>
    </row>
    <row r="19" spans="1:8" ht="22.5" customHeight="1">
      <c r="A19" s="23">
        <v>15</v>
      </c>
      <c r="B19" s="27" t="s">
        <v>149</v>
      </c>
      <c r="C19" s="25">
        <v>1</v>
      </c>
      <c r="D19" s="25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>
      <c r="A20" s="23">
        <v>16</v>
      </c>
      <c r="B20" s="27" t="s">
        <v>13</v>
      </c>
      <c r="C20" s="25">
        <v>1</v>
      </c>
      <c r="D20" s="23">
        <v>0.5</v>
      </c>
      <c r="E20" s="25">
        <v>0.5</v>
      </c>
      <c r="F20" s="23">
        <v>105000</v>
      </c>
      <c r="G20" s="23">
        <f t="shared" si="0"/>
        <v>52500</v>
      </c>
      <c r="H20" s="23">
        <f t="shared" si="1"/>
        <v>682500</v>
      </c>
    </row>
    <row r="21" spans="1:8" ht="17.25">
      <c r="A21" s="81"/>
      <c r="B21" s="82" t="s">
        <v>14</v>
      </c>
      <c r="C21" s="83">
        <f>SUM(C5:C20)</f>
        <v>18</v>
      </c>
      <c r="D21" s="86"/>
      <c r="E21" s="83">
        <f>SUM(E5:E20)</f>
        <v>12.84</v>
      </c>
      <c r="F21" s="87"/>
      <c r="G21" s="84">
        <f>SUM(G5:G20)</f>
        <v>1498300</v>
      </c>
      <c r="H21" s="84">
        <f>SUM(H5:H20)</f>
        <v>19477900</v>
      </c>
    </row>
  </sheetData>
  <mergeCells count="3">
    <mergeCell ref="F1:H1"/>
    <mergeCell ref="A2:H2"/>
    <mergeCell ref="A3:H3"/>
  </mergeCells>
  <pageMargins left="0.7" right="0.7" top="0.75" bottom="0.75" header="0.3" footer="0.3"/>
  <pageSetup paperSize="9" scale="9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3" sqref="A3:H3"/>
    </sheetView>
  </sheetViews>
  <sheetFormatPr defaultRowHeight="15"/>
  <cols>
    <col min="1" max="1" width="7.28515625" customWidth="1"/>
    <col min="2" max="3" width="13" customWidth="1"/>
    <col min="7" max="7" width="15.42578125" customWidth="1"/>
    <col min="8" max="8" width="19.42578125" customWidth="1"/>
  </cols>
  <sheetData>
    <row r="1" spans="1:8" ht="17.25">
      <c r="A1" s="13"/>
      <c r="B1" s="14"/>
      <c r="C1" s="106"/>
      <c r="D1" s="15"/>
      <c r="E1" s="15"/>
      <c r="F1" s="15"/>
      <c r="G1" s="105"/>
      <c r="H1" s="105"/>
    </row>
    <row r="2" spans="1:8" ht="82.5" customHeight="1">
      <c r="A2" s="13"/>
      <c r="B2" s="14"/>
      <c r="C2" s="106"/>
      <c r="D2" s="40"/>
      <c r="E2" s="40"/>
      <c r="F2" s="117" t="s">
        <v>197</v>
      </c>
      <c r="G2" s="117"/>
      <c r="H2" s="117"/>
    </row>
    <row r="3" spans="1:8" ht="75" customHeight="1">
      <c r="A3" s="119" t="s">
        <v>135</v>
      </c>
      <c r="B3" s="119"/>
      <c r="C3" s="119"/>
      <c r="D3" s="119"/>
      <c r="E3" s="119"/>
      <c r="F3" s="119"/>
      <c r="G3" s="119"/>
      <c r="H3" s="119"/>
    </row>
    <row r="4" spans="1:8">
      <c r="A4" s="125" t="s">
        <v>148</v>
      </c>
      <c r="B4" s="126"/>
      <c r="C4" s="126"/>
      <c r="D4" s="126"/>
      <c r="E4" s="126"/>
      <c r="F4" s="126"/>
      <c r="G4" s="126"/>
      <c r="H4" s="127"/>
    </row>
    <row r="5" spans="1:8" ht="85.5">
      <c r="A5" s="107" t="s">
        <v>19</v>
      </c>
      <c r="B5" s="108" t="s">
        <v>0</v>
      </c>
      <c r="C5" s="108" t="s">
        <v>26</v>
      </c>
      <c r="D5" s="108" t="s">
        <v>27</v>
      </c>
      <c r="E5" s="108" t="s">
        <v>28</v>
      </c>
      <c r="F5" s="108" t="s">
        <v>30</v>
      </c>
      <c r="G5" s="108" t="s">
        <v>31</v>
      </c>
      <c r="H5" s="108" t="s">
        <v>21</v>
      </c>
    </row>
    <row r="6" spans="1:8">
      <c r="A6" s="23">
        <v>1</v>
      </c>
      <c r="B6" s="27" t="s">
        <v>1</v>
      </c>
      <c r="C6" s="25">
        <v>1</v>
      </c>
      <c r="D6" s="25">
        <v>1</v>
      </c>
      <c r="E6" s="25">
        <v>1</v>
      </c>
      <c r="F6" s="23">
        <v>180000</v>
      </c>
      <c r="G6" s="23">
        <f>F6*E6</f>
        <v>180000</v>
      </c>
      <c r="H6" s="23">
        <f>G6*13</f>
        <v>2340000</v>
      </c>
    </row>
    <row r="7" spans="1:8" ht="54">
      <c r="A7" s="23">
        <v>2</v>
      </c>
      <c r="B7" s="27" t="s">
        <v>2</v>
      </c>
      <c r="C7" s="25">
        <v>1</v>
      </c>
      <c r="D7" s="25">
        <v>0.25</v>
      </c>
      <c r="E7" s="25">
        <v>0.25</v>
      </c>
      <c r="F7" s="23">
        <v>120000</v>
      </c>
      <c r="G7" s="23">
        <f t="shared" ref="G7:G21" si="0">F7*E7</f>
        <v>30000</v>
      </c>
      <c r="H7" s="23">
        <f t="shared" ref="H7:H21" si="1">G7*13</f>
        <v>390000</v>
      </c>
    </row>
    <row r="8" spans="1:8" ht="19.5" customHeight="1">
      <c r="A8" s="23">
        <v>3</v>
      </c>
      <c r="B8" s="27" t="s">
        <v>3</v>
      </c>
      <c r="C8" s="25">
        <v>1</v>
      </c>
      <c r="D8" s="25">
        <v>1</v>
      </c>
      <c r="E8" s="25">
        <v>1</v>
      </c>
      <c r="F8" s="23">
        <v>110000</v>
      </c>
      <c r="G8" s="23">
        <f t="shared" si="0"/>
        <v>110000</v>
      </c>
      <c r="H8" s="23">
        <f t="shared" si="1"/>
        <v>1430000</v>
      </c>
    </row>
    <row r="9" spans="1:8" ht="27">
      <c r="A9" s="23">
        <v>4</v>
      </c>
      <c r="B9" s="27" t="s">
        <v>116</v>
      </c>
      <c r="C9" s="25">
        <v>1</v>
      </c>
      <c r="D9" s="25">
        <v>0.5</v>
      </c>
      <c r="E9" s="25">
        <v>0.5</v>
      </c>
      <c r="F9" s="23">
        <v>110000</v>
      </c>
      <c r="G9" s="23">
        <f t="shared" si="0"/>
        <v>55000</v>
      </c>
      <c r="H9" s="23">
        <f t="shared" si="1"/>
        <v>715000</v>
      </c>
    </row>
    <row r="10" spans="1:8" ht="30" customHeight="1">
      <c r="A10" s="23">
        <v>5</v>
      </c>
      <c r="B10" s="27" t="s">
        <v>6</v>
      </c>
      <c r="C10" s="25">
        <v>2</v>
      </c>
      <c r="D10" s="25">
        <v>1.17</v>
      </c>
      <c r="E10" s="25">
        <v>2.34</v>
      </c>
      <c r="F10" s="23">
        <v>120000</v>
      </c>
      <c r="G10" s="23">
        <f t="shared" si="0"/>
        <v>280800</v>
      </c>
      <c r="H10" s="23">
        <f t="shared" si="1"/>
        <v>3650400</v>
      </c>
    </row>
    <row r="11" spans="1:8" ht="23.25" customHeight="1">
      <c r="A11" s="23">
        <v>6</v>
      </c>
      <c r="B11" s="27" t="s">
        <v>105</v>
      </c>
      <c r="C11" s="25">
        <v>1</v>
      </c>
      <c r="D11" s="25">
        <v>0.5</v>
      </c>
      <c r="E11" s="25">
        <v>0.5</v>
      </c>
      <c r="F11" s="23">
        <v>120000</v>
      </c>
      <c r="G11" s="23">
        <f t="shared" si="0"/>
        <v>60000</v>
      </c>
      <c r="H11" s="23">
        <f t="shared" si="1"/>
        <v>780000</v>
      </c>
    </row>
    <row r="12" spans="1:8" ht="27">
      <c r="A12" s="23">
        <v>7</v>
      </c>
      <c r="B12" s="27" t="s">
        <v>7</v>
      </c>
      <c r="C12" s="25">
        <v>2</v>
      </c>
      <c r="D12" s="25">
        <v>1</v>
      </c>
      <c r="E12" s="25">
        <v>2</v>
      </c>
      <c r="F12" s="23">
        <v>110000</v>
      </c>
      <c r="G12" s="23">
        <f t="shared" si="0"/>
        <v>220000</v>
      </c>
      <c r="H12" s="23">
        <f t="shared" si="1"/>
        <v>2860000</v>
      </c>
    </row>
    <row r="13" spans="1:8">
      <c r="A13" s="23">
        <v>8</v>
      </c>
      <c r="B13" s="27" t="s">
        <v>8</v>
      </c>
      <c r="C13" s="25">
        <v>1</v>
      </c>
      <c r="D13" s="25">
        <v>1</v>
      </c>
      <c r="E13" s="25">
        <v>1</v>
      </c>
      <c r="F13" s="23">
        <v>105000</v>
      </c>
      <c r="G13" s="23">
        <f t="shared" si="0"/>
        <v>105000</v>
      </c>
      <c r="H13" s="23">
        <f t="shared" si="1"/>
        <v>1365000</v>
      </c>
    </row>
    <row r="14" spans="1:8" ht="27">
      <c r="A14" s="23">
        <v>9</v>
      </c>
      <c r="B14" s="27" t="s">
        <v>9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>
      <c r="A15" s="23">
        <v>10</v>
      </c>
      <c r="B15" s="27" t="s">
        <v>10</v>
      </c>
      <c r="C15" s="25">
        <v>1</v>
      </c>
      <c r="D15" s="25">
        <v>0.5</v>
      </c>
      <c r="E15" s="25">
        <v>0.5</v>
      </c>
      <c r="F15" s="23">
        <v>105000</v>
      </c>
      <c r="G15" s="23">
        <f t="shared" si="0"/>
        <v>52500</v>
      </c>
      <c r="H15" s="23">
        <f t="shared" si="1"/>
        <v>682500</v>
      </c>
    </row>
    <row r="16" spans="1:8" ht="27">
      <c r="A16" s="23">
        <v>11</v>
      </c>
      <c r="B16" s="27" t="s">
        <v>11</v>
      </c>
      <c r="C16" s="25">
        <v>1</v>
      </c>
      <c r="D16" s="25">
        <v>0.5</v>
      </c>
      <c r="E16" s="25">
        <v>0.5</v>
      </c>
      <c r="F16" s="23">
        <v>120000</v>
      </c>
      <c r="G16" s="23">
        <f t="shared" si="0"/>
        <v>60000</v>
      </c>
      <c r="H16" s="23">
        <f t="shared" si="1"/>
        <v>780000</v>
      </c>
    </row>
    <row r="17" spans="1:8" ht="40.5">
      <c r="A17" s="23">
        <v>12</v>
      </c>
      <c r="B17" s="24" t="s">
        <v>12</v>
      </c>
      <c r="C17" s="25">
        <v>1</v>
      </c>
      <c r="D17" s="25">
        <v>0.25</v>
      </c>
      <c r="E17" s="25">
        <v>0.25</v>
      </c>
      <c r="F17" s="23">
        <v>120000</v>
      </c>
      <c r="G17" s="23">
        <f t="shared" si="0"/>
        <v>30000</v>
      </c>
      <c r="H17" s="23">
        <f t="shared" si="1"/>
        <v>390000</v>
      </c>
    </row>
    <row r="18" spans="1:8">
      <c r="A18" s="23">
        <v>13</v>
      </c>
      <c r="B18" s="27" t="s">
        <v>16</v>
      </c>
      <c r="C18" s="25">
        <v>1</v>
      </c>
      <c r="D18" s="25">
        <v>1</v>
      </c>
      <c r="E18" s="25">
        <v>1</v>
      </c>
      <c r="F18" s="23">
        <v>105000</v>
      </c>
      <c r="G18" s="23">
        <f t="shared" si="0"/>
        <v>105000</v>
      </c>
      <c r="H18" s="23">
        <f t="shared" si="1"/>
        <v>1365000</v>
      </c>
    </row>
    <row r="19" spans="1:8" ht="27">
      <c r="A19" s="23">
        <v>14</v>
      </c>
      <c r="B19" s="27" t="s">
        <v>117</v>
      </c>
      <c r="C19" s="25">
        <v>1</v>
      </c>
      <c r="D19" s="25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 ht="21" customHeight="1">
      <c r="A20" s="23">
        <v>15</v>
      </c>
      <c r="B20" s="27" t="s">
        <v>149</v>
      </c>
      <c r="C20" s="25">
        <v>1</v>
      </c>
      <c r="D20" s="25">
        <v>0.5</v>
      </c>
      <c r="E20" s="25">
        <v>0.5</v>
      </c>
      <c r="F20" s="23">
        <v>105000</v>
      </c>
      <c r="G20" s="23">
        <f t="shared" si="0"/>
        <v>52500</v>
      </c>
      <c r="H20" s="23">
        <f t="shared" si="1"/>
        <v>682500</v>
      </c>
    </row>
    <row r="21" spans="1:8">
      <c r="A21" s="23">
        <v>16</v>
      </c>
      <c r="B21" s="27" t="s">
        <v>13</v>
      </c>
      <c r="C21" s="25">
        <v>1</v>
      </c>
      <c r="D21" s="23">
        <v>0.5</v>
      </c>
      <c r="E21" s="25">
        <v>0.5</v>
      </c>
      <c r="F21" s="23">
        <v>105000</v>
      </c>
      <c r="G21" s="23">
        <f t="shared" si="0"/>
        <v>52500</v>
      </c>
      <c r="H21" s="23">
        <f t="shared" si="1"/>
        <v>682500</v>
      </c>
    </row>
    <row r="22" spans="1:8" ht="34.5">
      <c r="A22" s="81"/>
      <c r="B22" s="82" t="s">
        <v>14</v>
      </c>
      <c r="C22" s="83">
        <f>SUM(C6:C21)</f>
        <v>18</v>
      </c>
      <c r="D22" s="86"/>
      <c r="E22" s="83">
        <f>SUM(E6:E21)</f>
        <v>12.84</v>
      </c>
      <c r="F22" s="87"/>
      <c r="G22" s="84">
        <f>SUM(G6:G21)</f>
        <v>1498300</v>
      </c>
      <c r="H22" s="84">
        <f>SUM(H6:H21)</f>
        <v>19477900</v>
      </c>
    </row>
  </sheetData>
  <mergeCells count="3">
    <mergeCell ref="F2:H2"/>
    <mergeCell ref="A3:H3"/>
    <mergeCell ref="A4:H4"/>
  </mergeCells>
  <pageMargins left="0.7" right="0.7" top="0.75" bottom="0.75" header="0.3" footer="0.3"/>
  <pageSetup paperSize="9"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4" sqref="J14"/>
    </sheetView>
  </sheetViews>
  <sheetFormatPr defaultRowHeight="15"/>
  <cols>
    <col min="1" max="1" width="6.85546875" customWidth="1"/>
    <col min="2" max="2" width="14.85546875" customWidth="1"/>
    <col min="3" max="3" width="10.7109375" customWidth="1"/>
    <col min="4" max="5" width="10.85546875" customWidth="1"/>
    <col min="6" max="6" width="11.28515625" customWidth="1"/>
    <col min="7" max="7" width="13" customWidth="1"/>
    <col min="8" max="8" width="23.42578125" customWidth="1"/>
  </cols>
  <sheetData>
    <row r="1" spans="1:8" ht="78" customHeight="1">
      <c r="A1" s="13"/>
      <c r="B1" s="14"/>
      <c r="C1" s="106"/>
      <c r="D1" s="40"/>
      <c r="E1" s="40"/>
      <c r="F1" s="117" t="s">
        <v>198</v>
      </c>
      <c r="G1" s="117"/>
      <c r="H1" s="117"/>
    </row>
    <row r="2" spans="1:8" ht="60" customHeight="1">
      <c r="A2" s="119" t="s">
        <v>136</v>
      </c>
      <c r="B2" s="119"/>
      <c r="C2" s="119"/>
      <c r="D2" s="119"/>
      <c r="E2" s="119"/>
      <c r="F2" s="119"/>
      <c r="G2" s="119"/>
      <c r="H2" s="119"/>
    </row>
    <row r="3" spans="1:8">
      <c r="A3" s="125" t="s">
        <v>113</v>
      </c>
      <c r="B3" s="126"/>
      <c r="C3" s="126"/>
      <c r="D3" s="126"/>
      <c r="E3" s="126"/>
      <c r="F3" s="126"/>
      <c r="G3" s="126"/>
      <c r="H3" s="127"/>
    </row>
    <row r="4" spans="1:8" ht="85.5">
      <c r="A4" s="107" t="s">
        <v>19</v>
      </c>
      <c r="B4" s="108" t="s">
        <v>0</v>
      </c>
      <c r="C4" s="108" t="s">
        <v>26</v>
      </c>
      <c r="D4" s="108" t="s">
        <v>27</v>
      </c>
      <c r="E4" s="108" t="s">
        <v>28</v>
      </c>
      <c r="F4" s="108" t="s">
        <v>30</v>
      </c>
      <c r="G4" s="108" t="s">
        <v>31</v>
      </c>
      <c r="H4" s="108" t="s">
        <v>21</v>
      </c>
    </row>
    <row r="5" spans="1:8">
      <c r="A5" s="23">
        <v>1</v>
      </c>
      <c r="B5" s="27" t="s">
        <v>1</v>
      </c>
      <c r="C5" s="25">
        <v>1</v>
      </c>
      <c r="D5" s="25">
        <v>1</v>
      </c>
      <c r="E5" s="25">
        <v>1</v>
      </c>
      <c r="F5" s="23">
        <v>180000</v>
      </c>
      <c r="G5" s="23">
        <f>F5*E5</f>
        <v>180000</v>
      </c>
      <c r="H5" s="23">
        <f>G5*13</f>
        <v>2340000</v>
      </c>
    </row>
    <row r="6" spans="1:8" ht="54">
      <c r="A6" s="23">
        <v>2</v>
      </c>
      <c r="B6" s="27" t="s">
        <v>2</v>
      </c>
      <c r="C6" s="25">
        <v>1</v>
      </c>
      <c r="D6" s="25">
        <v>0.25</v>
      </c>
      <c r="E6" s="25">
        <v>0.25</v>
      </c>
      <c r="F6" s="23">
        <v>120000</v>
      </c>
      <c r="G6" s="23">
        <f t="shared" ref="G6:G19" si="0">F6*E6</f>
        <v>30000</v>
      </c>
      <c r="H6" s="23">
        <f t="shared" ref="H6:H19" si="1">G6*13</f>
        <v>390000</v>
      </c>
    </row>
    <row r="7" spans="1:8" ht="21.75" customHeight="1">
      <c r="A7" s="23">
        <v>3</v>
      </c>
      <c r="B7" s="27" t="s">
        <v>3</v>
      </c>
      <c r="C7" s="25">
        <v>1</v>
      </c>
      <c r="D7" s="25">
        <v>1</v>
      </c>
      <c r="E7" s="25">
        <v>1</v>
      </c>
      <c r="F7" s="23">
        <v>110000</v>
      </c>
      <c r="G7" s="23">
        <f t="shared" si="0"/>
        <v>110000</v>
      </c>
      <c r="H7" s="23">
        <f t="shared" si="1"/>
        <v>1430000</v>
      </c>
    </row>
    <row r="8" spans="1:8" ht="27">
      <c r="A8" s="23">
        <v>4</v>
      </c>
      <c r="B8" s="27" t="s">
        <v>116</v>
      </c>
      <c r="C8" s="25">
        <v>1</v>
      </c>
      <c r="D8" s="25">
        <v>0.5</v>
      </c>
      <c r="E8" s="25">
        <v>0.5</v>
      </c>
      <c r="F8" s="23">
        <v>110000</v>
      </c>
      <c r="G8" s="23">
        <f t="shared" si="0"/>
        <v>55000</v>
      </c>
      <c r="H8" s="23">
        <f t="shared" si="1"/>
        <v>715000</v>
      </c>
    </row>
    <row r="9" spans="1:8" ht="25.5" customHeight="1">
      <c r="A9" s="23">
        <v>5</v>
      </c>
      <c r="B9" s="27" t="s">
        <v>6</v>
      </c>
      <c r="C9" s="25">
        <v>2</v>
      </c>
      <c r="D9" s="25">
        <v>1.17</v>
      </c>
      <c r="E9" s="25">
        <v>2.34</v>
      </c>
      <c r="F9" s="23">
        <v>120000</v>
      </c>
      <c r="G9" s="23">
        <f t="shared" si="0"/>
        <v>280800</v>
      </c>
      <c r="H9" s="23">
        <f t="shared" si="1"/>
        <v>3650400</v>
      </c>
    </row>
    <row r="10" spans="1:8" ht="22.5" customHeight="1">
      <c r="A10" s="23">
        <v>6</v>
      </c>
      <c r="B10" s="27" t="s">
        <v>105</v>
      </c>
      <c r="C10" s="25">
        <v>1</v>
      </c>
      <c r="D10" s="25">
        <v>0.5</v>
      </c>
      <c r="E10" s="25">
        <v>0.5</v>
      </c>
      <c r="F10" s="23">
        <v>120000</v>
      </c>
      <c r="G10" s="23">
        <f t="shared" si="0"/>
        <v>60000</v>
      </c>
      <c r="H10" s="23">
        <f t="shared" si="1"/>
        <v>780000</v>
      </c>
    </row>
    <row r="11" spans="1:8" ht="27">
      <c r="A11" s="23">
        <v>7</v>
      </c>
      <c r="B11" s="27" t="s">
        <v>7</v>
      </c>
      <c r="C11" s="25">
        <v>2</v>
      </c>
      <c r="D11" s="25">
        <v>1</v>
      </c>
      <c r="E11" s="25">
        <v>2</v>
      </c>
      <c r="F11" s="23">
        <v>110000</v>
      </c>
      <c r="G11" s="23">
        <f t="shared" si="0"/>
        <v>220000</v>
      </c>
      <c r="H11" s="23">
        <f t="shared" si="1"/>
        <v>2860000</v>
      </c>
    </row>
    <row r="12" spans="1:8">
      <c r="A12" s="23">
        <v>8</v>
      </c>
      <c r="B12" s="27" t="s">
        <v>8</v>
      </c>
      <c r="C12" s="25">
        <v>1</v>
      </c>
      <c r="D12" s="25">
        <v>1</v>
      </c>
      <c r="E12" s="25">
        <v>1</v>
      </c>
      <c r="F12" s="23">
        <v>105000</v>
      </c>
      <c r="G12" s="23">
        <f t="shared" si="0"/>
        <v>105000</v>
      </c>
      <c r="H12" s="23">
        <f t="shared" si="1"/>
        <v>1365000</v>
      </c>
    </row>
    <row r="13" spans="1:8" ht="27">
      <c r="A13" s="23">
        <v>9</v>
      </c>
      <c r="B13" s="27" t="s">
        <v>120</v>
      </c>
      <c r="C13" s="25">
        <v>1</v>
      </c>
      <c r="D13" s="25">
        <v>0.5</v>
      </c>
      <c r="E13" s="25">
        <v>0.5</v>
      </c>
      <c r="F13" s="23">
        <v>105000</v>
      </c>
      <c r="G13" s="23">
        <f t="shared" si="0"/>
        <v>52500</v>
      </c>
      <c r="H13" s="23">
        <f t="shared" si="1"/>
        <v>682500</v>
      </c>
    </row>
    <row r="14" spans="1:8">
      <c r="A14" s="23">
        <v>10</v>
      </c>
      <c r="B14" s="27" t="s">
        <v>10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 ht="27">
      <c r="A15" s="23">
        <v>11</v>
      </c>
      <c r="B15" s="27" t="s">
        <v>11</v>
      </c>
      <c r="C15" s="25">
        <v>1</v>
      </c>
      <c r="D15" s="25">
        <v>0.5</v>
      </c>
      <c r="E15" s="25">
        <v>0.5</v>
      </c>
      <c r="F15" s="23">
        <v>120000</v>
      </c>
      <c r="G15" s="23">
        <f t="shared" si="0"/>
        <v>60000</v>
      </c>
      <c r="H15" s="23">
        <f t="shared" si="1"/>
        <v>780000</v>
      </c>
    </row>
    <row r="16" spans="1:8" ht="27">
      <c r="A16" s="23">
        <v>12</v>
      </c>
      <c r="B16" s="24" t="s">
        <v>12</v>
      </c>
      <c r="C16" s="25">
        <v>1</v>
      </c>
      <c r="D16" s="25">
        <v>0.25</v>
      </c>
      <c r="E16" s="25">
        <v>0.25</v>
      </c>
      <c r="F16" s="23">
        <v>120000</v>
      </c>
      <c r="G16" s="23">
        <f t="shared" si="0"/>
        <v>30000</v>
      </c>
      <c r="H16" s="23">
        <f t="shared" si="1"/>
        <v>390000</v>
      </c>
    </row>
    <row r="17" spans="1:8">
      <c r="A17" s="23">
        <v>13</v>
      </c>
      <c r="B17" s="27" t="s">
        <v>16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23">
        <f t="shared" si="1"/>
        <v>1365000</v>
      </c>
    </row>
    <row r="18" spans="1:8" ht="27">
      <c r="A18" s="23">
        <v>14</v>
      </c>
      <c r="B18" s="27" t="s">
        <v>117</v>
      </c>
      <c r="C18" s="25">
        <v>1</v>
      </c>
      <c r="D18" s="25">
        <v>0.5</v>
      </c>
      <c r="E18" s="25">
        <v>0.5</v>
      </c>
      <c r="F18" s="23">
        <v>105000</v>
      </c>
      <c r="G18" s="23">
        <f t="shared" si="0"/>
        <v>52500</v>
      </c>
      <c r="H18" s="23">
        <f t="shared" si="1"/>
        <v>682500</v>
      </c>
    </row>
    <row r="19" spans="1:8">
      <c r="A19" s="23">
        <v>15</v>
      </c>
      <c r="B19" s="27" t="s">
        <v>13</v>
      </c>
      <c r="C19" s="25">
        <v>1</v>
      </c>
      <c r="D19" s="23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 ht="34.5">
      <c r="A20" s="81"/>
      <c r="B20" s="82" t="s">
        <v>14</v>
      </c>
      <c r="C20" s="83">
        <f>SUM(C5:C19)</f>
        <v>17</v>
      </c>
      <c r="D20" s="86"/>
      <c r="E20" s="83">
        <f>SUM(E5:E19)</f>
        <v>12.34</v>
      </c>
      <c r="F20" s="87"/>
      <c r="G20" s="84">
        <f>SUM(G5:G19)</f>
        <v>1445800</v>
      </c>
      <c r="H20" s="84">
        <f>SUM(H5:H19)</f>
        <v>18795400</v>
      </c>
    </row>
  </sheetData>
  <mergeCells count="3">
    <mergeCell ref="F1:H1"/>
    <mergeCell ref="A2:H2"/>
    <mergeCell ref="A3:H3"/>
  </mergeCells>
  <pageMargins left="0.7" right="0.7" top="0.75" bottom="0.75" header="0.3" footer="0.3"/>
  <pageSetup paperSize="9" scale="8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" sqref="A2:H2"/>
    </sheetView>
  </sheetViews>
  <sheetFormatPr defaultRowHeight="15"/>
  <cols>
    <col min="2" max="2" width="14.7109375" customWidth="1"/>
    <col min="7" max="7" width="13.42578125" customWidth="1"/>
    <col min="8" max="8" width="21.5703125" customWidth="1"/>
  </cols>
  <sheetData>
    <row r="1" spans="1:8" ht="78" customHeight="1">
      <c r="A1" s="13"/>
      <c r="B1" s="14"/>
      <c r="C1" s="106"/>
      <c r="D1" s="40"/>
      <c r="E1" s="40"/>
      <c r="F1" s="117" t="s">
        <v>199</v>
      </c>
      <c r="G1" s="117"/>
      <c r="H1" s="117"/>
    </row>
    <row r="2" spans="1:8" ht="58.5" customHeight="1">
      <c r="A2" s="119" t="s">
        <v>150</v>
      </c>
      <c r="B2" s="119"/>
      <c r="C2" s="119"/>
      <c r="D2" s="119"/>
      <c r="E2" s="119"/>
      <c r="F2" s="119"/>
      <c r="G2" s="119"/>
      <c r="H2" s="119"/>
    </row>
    <row r="3" spans="1:8">
      <c r="A3" s="125" t="s">
        <v>148</v>
      </c>
      <c r="B3" s="126"/>
      <c r="C3" s="126"/>
      <c r="D3" s="126"/>
      <c r="E3" s="126"/>
      <c r="F3" s="126"/>
      <c r="G3" s="126"/>
      <c r="H3" s="127"/>
    </row>
    <row r="4" spans="1:8" ht="85.5">
      <c r="A4" s="107" t="s">
        <v>19</v>
      </c>
      <c r="B4" s="108" t="s">
        <v>0</v>
      </c>
      <c r="C4" s="108" t="s">
        <v>26</v>
      </c>
      <c r="D4" s="108" t="s">
        <v>27</v>
      </c>
      <c r="E4" s="108" t="s">
        <v>28</v>
      </c>
      <c r="F4" s="108" t="s">
        <v>30</v>
      </c>
      <c r="G4" s="108" t="s">
        <v>31</v>
      </c>
      <c r="H4" s="108" t="s">
        <v>21</v>
      </c>
    </row>
    <row r="5" spans="1:8">
      <c r="A5" s="23">
        <v>1</v>
      </c>
      <c r="B5" s="27" t="s">
        <v>1</v>
      </c>
      <c r="C5" s="25">
        <v>1</v>
      </c>
      <c r="D5" s="25">
        <v>1</v>
      </c>
      <c r="E5" s="25">
        <v>1</v>
      </c>
      <c r="F5" s="23">
        <v>180000</v>
      </c>
      <c r="G5" s="23">
        <f>F5*E5</f>
        <v>180000</v>
      </c>
      <c r="H5" s="23">
        <f>G5*13</f>
        <v>2340000</v>
      </c>
    </row>
    <row r="6" spans="1:8" ht="54">
      <c r="A6" s="23">
        <v>2</v>
      </c>
      <c r="B6" s="27" t="s">
        <v>2</v>
      </c>
      <c r="C6" s="25">
        <v>1</v>
      </c>
      <c r="D6" s="25">
        <v>0.25</v>
      </c>
      <c r="E6" s="25">
        <v>0.25</v>
      </c>
      <c r="F6" s="23">
        <v>120000</v>
      </c>
      <c r="G6" s="23">
        <f t="shared" ref="G6:G20" si="0">F6*E6</f>
        <v>30000</v>
      </c>
      <c r="H6" s="23">
        <f t="shared" ref="H6:H20" si="1">G6*13</f>
        <v>390000</v>
      </c>
    </row>
    <row r="7" spans="1:8" ht="25.5" customHeight="1">
      <c r="A7" s="23">
        <v>3</v>
      </c>
      <c r="B7" s="27" t="s">
        <v>3</v>
      </c>
      <c r="C7" s="25">
        <v>1</v>
      </c>
      <c r="D7" s="25">
        <v>1</v>
      </c>
      <c r="E7" s="25">
        <v>1</v>
      </c>
      <c r="F7" s="23">
        <v>110000</v>
      </c>
      <c r="G7" s="23">
        <f t="shared" si="0"/>
        <v>110000</v>
      </c>
      <c r="H7" s="23">
        <f t="shared" si="1"/>
        <v>1430000</v>
      </c>
    </row>
    <row r="8" spans="1:8" ht="27">
      <c r="A8" s="23">
        <v>4</v>
      </c>
      <c r="B8" s="27" t="s">
        <v>116</v>
      </c>
      <c r="C8" s="25">
        <v>1</v>
      </c>
      <c r="D8" s="25">
        <v>0.5</v>
      </c>
      <c r="E8" s="25">
        <v>0.5</v>
      </c>
      <c r="F8" s="23">
        <v>110000</v>
      </c>
      <c r="G8" s="23">
        <f t="shared" si="0"/>
        <v>55000</v>
      </c>
      <c r="H8" s="23">
        <f t="shared" si="1"/>
        <v>715000</v>
      </c>
    </row>
    <row r="9" spans="1:8" ht="28.5" customHeight="1">
      <c r="A9" s="23">
        <v>5</v>
      </c>
      <c r="B9" s="27" t="s">
        <v>6</v>
      </c>
      <c r="C9" s="25">
        <v>2</v>
      </c>
      <c r="D9" s="25">
        <v>1.17</v>
      </c>
      <c r="E9" s="25">
        <v>2.34</v>
      </c>
      <c r="F9" s="23">
        <v>120000</v>
      </c>
      <c r="G9" s="23">
        <f t="shared" si="0"/>
        <v>280800</v>
      </c>
      <c r="H9" s="23">
        <f t="shared" si="1"/>
        <v>3650400</v>
      </c>
    </row>
    <row r="10" spans="1:8" ht="24.75" customHeight="1">
      <c r="A10" s="23">
        <v>6</v>
      </c>
      <c r="B10" s="27" t="s">
        <v>105</v>
      </c>
      <c r="C10" s="25">
        <v>1</v>
      </c>
      <c r="D10" s="25">
        <v>0.5</v>
      </c>
      <c r="E10" s="25">
        <v>0.5</v>
      </c>
      <c r="F10" s="23">
        <v>120000</v>
      </c>
      <c r="G10" s="23">
        <f t="shared" si="0"/>
        <v>60000</v>
      </c>
      <c r="H10" s="23">
        <f t="shared" si="1"/>
        <v>780000</v>
      </c>
    </row>
    <row r="11" spans="1:8" ht="27">
      <c r="A11" s="23">
        <v>7</v>
      </c>
      <c r="B11" s="27" t="s">
        <v>7</v>
      </c>
      <c r="C11" s="25">
        <v>2</v>
      </c>
      <c r="D11" s="25">
        <v>1</v>
      </c>
      <c r="E11" s="25">
        <v>2</v>
      </c>
      <c r="F11" s="23">
        <v>110000</v>
      </c>
      <c r="G11" s="23">
        <f t="shared" si="0"/>
        <v>220000</v>
      </c>
      <c r="H11" s="23">
        <f t="shared" si="1"/>
        <v>2860000</v>
      </c>
    </row>
    <row r="12" spans="1:8">
      <c r="A12" s="23">
        <v>8</v>
      </c>
      <c r="B12" s="27" t="s">
        <v>8</v>
      </c>
      <c r="C12" s="25">
        <v>1</v>
      </c>
      <c r="D12" s="25">
        <v>1</v>
      </c>
      <c r="E12" s="25">
        <v>1</v>
      </c>
      <c r="F12" s="23">
        <v>105000</v>
      </c>
      <c r="G12" s="23">
        <f t="shared" si="0"/>
        <v>105000</v>
      </c>
      <c r="H12" s="23">
        <f t="shared" si="1"/>
        <v>1365000</v>
      </c>
    </row>
    <row r="13" spans="1:8" ht="35.25" customHeight="1">
      <c r="A13" s="23">
        <v>9</v>
      </c>
      <c r="B13" s="27" t="s">
        <v>120</v>
      </c>
      <c r="C13" s="25">
        <v>1</v>
      </c>
      <c r="D13" s="25">
        <v>0.5</v>
      </c>
      <c r="E13" s="25">
        <v>0.5</v>
      </c>
      <c r="F13" s="23">
        <v>105000</v>
      </c>
      <c r="G13" s="23">
        <f t="shared" si="0"/>
        <v>52500</v>
      </c>
      <c r="H13" s="23">
        <f t="shared" si="1"/>
        <v>682500</v>
      </c>
    </row>
    <row r="14" spans="1:8">
      <c r="A14" s="23">
        <v>10</v>
      </c>
      <c r="B14" s="27" t="s">
        <v>10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 ht="27">
      <c r="A15" s="23">
        <v>11</v>
      </c>
      <c r="B15" s="27" t="s">
        <v>11</v>
      </c>
      <c r="C15" s="25">
        <v>1</v>
      </c>
      <c r="D15" s="25">
        <v>0.5</v>
      </c>
      <c r="E15" s="25">
        <v>0.5</v>
      </c>
      <c r="F15" s="23">
        <v>120000</v>
      </c>
      <c r="G15" s="23">
        <f t="shared" si="0"/>
        <v>60000</v>
      </c>
      <c r="H15" s="23">
        <f t="shared" si="1"/>
        <v>780000</v>
      </c>
    </row>
    <row r="16" spans="1:8" ht="27">
      <c r="A16" s="23">
        <v>12</v>
      </c>
      <c r="B16" s="24" t="s">
        <v>12</v>
      </c>
      <c r="C16" s="25">
        <v>1</v>
      </c>
      <c r="D16" s="25">
        <v>0.25</v>
      </c>
      <c r="E16" s="25">
        <v>0.25</v>
      </c>
      <c r="F16" s="23">
        <v>120000</v>
      </c>
      <c r="G16" s="23">
        <f t="shared" si="0"/>
        <v>30000</v>
      </c>
      <c r="H16" s="23">
        <f t="shared" si="1"/>
        <v>390000</v>
      </c>
    </row>
    <row r="17" spans="1:8">
      <c r="A17" s="23">
        <v>13</v>
      </c>
      <c r="B17" s="27" t="s">
        <v>16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23">
        <f t="shared" si="1"/>
        <v>1365000</v>
      </c>
    </row>
    <row r="18" spans="1:8" ht="27">
      <c r="A18" s="23">
        <v>14</v>
      </c>
      <c r="B18" s="27" t="s">
        <v>117</v>
      </c>
      <c r="C18" s="25">
        <v>1</v>
      </c>
      <c r="D18" s="25">
        <v>0.5</v>
      </c>
      <c r="E18" s="25">
        <v>0.5</v>
      </c>
      <c r="F18" s="23">
        <v>105000</v>
      </c>
      <c r="G18" s="23">
        <f t="shared" si="0"/>
        <v>52500</v>
      </c>
      <c r="H18" s="23">
        <f t="shared" si="1"/>
        <v>682500</v>
      </c>
    </row>
    <row r="19" spans="1:8" ht="27" customHeight="1">
      <c r="A19" s="23">
        <v>15</v>
      </c>
      <c r="B19" s="27" t="s">
        <v>149</v>
      </c>
      <c r="C19" s="25">
        <v>1</v>
      </c>
      <c r="D19" s="25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>
      <c r="A20" s="23">
        <v>16</v>
      </c>
      <c r="B20" s="27" t="s">
        <v>13</v>
      </c>
      <c r="C20" s="25">
        <v>1</v>
      </c>
      <c r="D20" s="23">
        <v>0.5</v>
      </c>
      <c r="E20" s="25">
        <v>0.5</v>
      </c>
      <c r="F20" s="23">
        <v>105000</v>
      </c>
      <c r="G20" s="23">
        <f t="shared" si="0"/>
        <v>52500</v>
      </c>
      <c r="H20" s="23">
        <f t="shared" si="1"/>
        <v>682500</v>
      </c>
    </row>
    <row r="21" spans="1:8" ht="34.5">
      <c r="A21" s="81"/>
      <c r="B21" s="82" t="s">
        <v>14</v>
      </c>
      <c r="C21" s="83">
        <f>SUM(C5:C20)</f>
        <v>18</v>
      </c>
      <c r="D21" s="86"/>
      <c r="E21" s="83">
        <f>SUM(E5:E20)</f>
        <v>12.84</v>
      </c>
      <c r="F21" s="87"/>
      <c r="G21" s="84">
        <f>SUM(G5:G20)</f>
        <v>1498300</v>
      </c>
      <c r="H21" s="84">
        <f>SUM(H5:H20)</f>
        <v>19477900</v>
      </c>
    </row>
  </sheetData>
  <mergeCells count="3">
    <mergeCell ref="F1:H1"/>
    <mergeCell ref="A2:H2"/>
    <mergeCell ref="A3:H3"/>
  </mergeCells>
  <pageMargins left="0.7" right="0.7" top="0.75" bottom="0.75" header="0.3" footer="0.3"/>
  <pageSetup paperSize="9" scale="9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2:H2"/>
    </sheetView>
  </sheetViews>
  <sheetFormatPr defaultRowHeight="15"/>
  <cols>
    <col min="1" max="1" width="7" customWidth="1"/>
    <col min="2" max="2" width="16.85546875" customWidth="1"/>
    <col min="6" max="6" width="10.42578125" customWidth="1"/>
    <col min="7" max="7" width="14.85546875" customWidth="1"/>
    <col min="8" max="8" width="22.5703125" customWidth="1"/>
  </cols>
  <sheetData>
    <row r="1" spans="1:8" ht="61.5" customHeight="1">
      <c r="A1" s="13"/>
      <c r="B1" s="14"/>
      <c r="C1" s="106"/>
      <c r="D1" s="40"/>
      <c r="E1" s="40"/>
      <c r="F1" s="117" t="s">
        <v>200</v>
      </c>
      <c r="G1" s="117"/>
      <c r="H1" s="117"/>
    </row>
    <row r="2" spans="1:8" ht="57.75" customHeight="1">
      <c r="A2" s="119" t="s">
        <v>138</v>
      </c>
      <c r="B2" s="119"/>
      <c r="C2" s="119"/>
      <c r="D2" s="119"/>
      <c r="E2" s="119"/>
      <c r="F2" s="119"/>
      <c r="G2" s="119"/>
      <c r="H2" s="119"/>
    </row>
    <row r="3" spans="1:8">
      <c r="A3" s="125" t="s">
        <v>113</v>
      </c>
      <c r="B3" s="126"/>
      <c r="C3" s="126"/>
      <c r="D3" s="126"/>
      <c r="E3" s="126"/>
      <c r="F3" s="126"/>
      <c r="G3" s="126"/>
      <c r="H3" s="127"/>
    </row>
    <row r="4" spans="1:8" ht="85.5">
      <c r="A4" s="107" t="s">
        <v>19</v>
      </c>
      <c r="B4" s="108" t="s">
        <v>0</v>
      </c>
      <c r="C4" s="108" t="s">
        <v>26</v>
      </c>
      <c r="D4" s="108" t="s">
        <v>27</v>
      </c>
      <c r="E4" s="108" t="s">
        <v>28</v>
      </c>
      <c r="F4" s="108" t="s">
        <v>30</v>
      </c>
      <c r="G4" s="108" t="s">
        <v>31</v>
      </c>
      <c r="H4" s="108" t="s">
        <v>21</v>
      </c>
    </row>
    <row r="5" spans="1:8" ht="24.75" customHeight="1">
      <c r="A5" s="23">
        <v>1</v>
      </c>
      <c r="B5" s="27" t="s">
        <v>1</v>
      </c>
      <c r="C5" s="25">
        <v>1</v>
      </c>
      <c r="D5" s="25">
        <v>1</v>
      </c>
      <c r="E5" s="25">
        <v>1</v>
      </c>
      <c r="F5" s="23">
        <v>180000</v>
      </c>
      <c r="G5" s="23">
        <f>F5*E5</f>
        <v>180000</v>
      </c>
      <c r="H5" s="23">
        <f>G5*13</f>
        <v>2340000</v>
      </c>
    </row>
    <row r="6" spans="1:8" ht="40.5">
      <c r="A6" s="23">
        <v>2</v>
      </c>
      <c r="B6" s="27" t="s">
        <v>2</v>
      </c>
      <c r="C6" s="25">
        <v>1</v>
      </c>
      <c r="D6" s="25">
        <v>0.25</v>
      </c>
      <c r="E6" s="25">
        <v>0.25</v>
      </c>
      <c r="F6" s="23">
        <v>120000</v>
      </c>
      <c r="G6" s="23">
        <f t="shared" ref="G6:G19" si="0">F6*E6</f>
        <v>30000</v>
      </c>
      <c r="H6" s="23">
        <f t="shared" ref="H6:H19" si="1">G6*13</f>
        <v>390000</v>
      </c>
    </row>
    <row r="7" spans="1:8" ht="21.75" customHeight="1">
      <c r="A7" s="23">
        <v>3</v>
      </c>
      <c r="B7" s="27" t="s">
        <v>3</v>
      </c>
      <c r="C7" s="25">
        <v>1</v>
      </c>
      <c r="D7" s="25">
        <v>1</v>
      </c>
      <c r="E7" s="25">
        <v>1</v>
      </c>
      <c r="F7" s="23">
        <v>110000</v>
      </c>
      <c r="G7" s="23">
        <f t="shared" si="0"/>
        <v>110000</v>
      </c>
      <c r="H7" s="23">
        <f t="shared" si="1"/>
        <v>1430000</v>
      </c>
    </row>
    <row r="8" spans="1:8" ht="27">
      <c r="A8" s="23">
        <v>4</v>
      </c>
      <c r="B8" s="27" t="s">
        <v>139</v>
      </c>
      <c r="C8" s="25">
        <v>1</v>
      </c>
      <c r="D8" s="25">
        <v>0.5</v>
      </c>
      <c r="E8" s="25">
        <v>0.5</v>
      </c>
      <c r="F8" s="23">
        <v>110000</v>
      </c>
      <c r="G8" s="23">
        <f t="shared" si="0"/>
        <v>55000</v>
      </c>
      <c r="H8" s="23">
        <f t="shared" si="1"/>
        <v>715000</v>
      </c>
    </row>
    <row r="9" spans="1:8">
      <c r="A9" s="23">
        <v>5</v>
      </c>
      <c r="B9" s="27" t="s">
        <v>6</v>
      </c>
      <c r="C9" s="25">
        <v>2</v>
      </c>
      <c r="D9" s="25">
        <v>1.17</v>
      </c>
      <c r="E9" s="25">
        <v>2.34</v>
      </c>
      <c r="F9" s="23">
        <v>120000</v>
      </c>
      <c r="G9" s="23">
        <f t="shared" si="0"/>
        <v>280800</v>
      </c>
      <c r="H9" s="23">
        <f t="shared" si="1"/>
        <v>3650400</v>
      </c>
    </row>
    <row r="10" spans="1:8">
      <c r="A10" s="23">
        <v>6</v>
      </c>
      <c r="B10" s="27" t="s">
        <v>105</v>
      </c>
      <c r="C10" s="25">
        <v>1</v>
      </c>
      <c r="D10" s="25">
        <v>0.5</v>
      </c>
      <c r="E10" s="25">
        <v>0.5</v>
      </c>
      <c r="F10" s="23">
        <v>120000</v>
      </c>
      <c r="G10" s="23">
        <f t="shared" si="0"/>
        <v>60000</v>
      </c>
      <c r="H10" s="23">
        <f t="shared" si="1"/>
        <v>780000</v>
      </c>
    </row>
    <row r="11" spans="1:8" ht="27">
      <c r="A11" s="23">
        <v>7</v>
      </c>
      <c r="B11" s="27" t="s">
        <v>7</v>
      </c>
      <c r="C11" s="25">
        <v>2</v>
      </c>
      <c r="D11" s="25">
        <v>1</v>
      </c>
      <c r="E11" s="25">
        <v>2</v>
      </c>
      <c r="F11" s="23">
        <v>110000</v>
      </c>
      <c r="G11" s="23">
        <f t="shared" si="0"/>
        <v>220000</v>
      </c>
      <c r="H11" s="23">
        <f t="shared" si="1"/>
        <v>2860000</v>
      </c>
    </row>
    <row r="12" spans="1:8">
      <c r="A12" s="23">
        <v>8</v>
      </c>
      <c r="B12" s="27" t="s">
        <v>8</v>
      </c>
      <c r="C12" s="25">
        <v>1</v>
      </c>
      <c r="D12" s="25">
        <v>1</v>
      </c>
      <c r="E12" s="25">
        <v>1</v>
      </c>
      <c r="F12" s="23">
        <v>105000</v>
      </c>
      <c r="G12" s="23">
        <f t="shared" si="0"/>
        <v>105000</v>
      </c>
      <c r="H12" s="23">
        <f t="shared" si="1"/>
        <v>1365000</v>
      </c>
    </row>
    <row r="13" spans="1:8" ht="27">
      <c r="A13" s="23">
        <v>9</v>
      </c>
      <c r="B13" s="27" t="s">
        <v>120</v>
      </c>
      <c r="C13" s="25">
        <v>1</v>
      </c>
      <c r="D13" s="25">
        <v>0.5</v>
      </c>
      <c r="E13" s="25">
        <v>0.5</v>
      </c>
      <c r="F13" s="23">
        <v>105000</v>
      </c>
      <c r="G13" s="23">
        <f t="shared" si="0"/>
        <v>52500</v>
      </c>
      <c r="H13" s="23">
        <f t="shared" si="1"/>
        <v>682500</v>
      </c>
    </row>
    <row r="14" spans="1:8">
      <c r="A14" s="23">
        <v>10</v>
      </c>
      <c r="B14" s="27" t="s">
        <v>10</v>
      </c>
      <c r="C14" s="25">
        <v>1</v>
      </c>
      <c r="D14" s="25">
        <v>0.5</v>
      </c>
      <c r="E14" s="25">
        <v>0.5</v>
      </c>
      <c r="F14" s="23">
        <v>105000</v>
      </c>
      <c r="G14" s="23">
        <f t="shared" si="0"/>
        <v>52500</v>
      </c>
      <c r="H14" s="23">
        <f t="shared" si="1"/>
        <v>682500</v>
      </c>
    </row>
    <row r="15" spans="1:8" ht="27">
      <c r="A15" s="23">
        <v>11</v>
      </c>
      <c r="B15" s="27" t="s">
        <v>11</v>
      </c>
      <c r="C15" s="25">
        <v>1</v>
      </c>
      <c r="D15" s="25">
        <v>0.5</v>
      </c>
      <c r="E15" s="25">
        <v>0.5</v>
      </c>
      <c r="F15" s="23">
        <v>120000</v>
      </c>
      <c r="G15" s="23">
        <f t="shared" si="0"/>
        <v>60000</v>
      </c>
      <c r="H15" s="23">
        <f t="shared" si="1"/>
        <v>780000</v>
      </c>
    </row>
    <row r="16" spans="1:8" ht="27">
      <c r="A16" s="23">
        <v>12</v>
      </c>
      <c r="B16" s="24" t="s">
        <v>12</v>
      </c>
      <c r="C16" s="25">
        <v>1</v>
      </c>
      <c r="D16" s="25">
        <v>0.25</v>
      </c>
      <c r="E16" s="25">
        <v>0.25</v>
      </c>
      <c r="F16" s="23">
        <v>120000</v>
      </c>
      <c r="G16" s="23">
        <f t="shared" si="0"/>
        <v>30000</v>
      </c>
      <c r="H16" s="23">
        <f t="shared" si="1"/>
        <v>390000</v>
      </c>
    </row>
    <row r="17" spans="1:8">
      <c r="A17" s="23">
        <v>13</v>
      </c>
      <c r="B17" s="27" t="s">
        <v>16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23">
        <f t="shared" si="1"/>
        <v>1365000</v>
      </c>
    </row>
    <row r="18" spans="1:8" ht="23.25" customHeight="1">
      <c r="A18" s="23">
        <v>14</v>
      </c>
      <c r="B18" s="27" t="s">
        <v>117</v>
      </c>
      <c r="C18" s="25">
        <v>1</v>
      </c>
      <c r="D18" s="25">
        <v>0.5</v>
      </c>
      <c r="E18" s="25">
        <v>0.5</v>
      </c>
      <c r="F18" s="23">
        <v>105000</v>
      </c>
      <c r="G18" s="23">
        <f t="shared" si="0"/>
        <v>52500</v>
      </c>
      <c r="H18" s="23">
        <f t="shared" si="1"/>
        <v>682500</v>
      </c>
    </row>
    <row r="19" spans="1:8">
      <c r="A19" s="23">
        <v>15</v>
      </c>
      <c r="B19" s="27" t="s">
        <v>13</v>
      </c>
      <c r="C19" s="25">
        <v>1</v>
      </c>
      <c r="D19" s="23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 ht="17.25">
      <c r="A20" s="81"/>
      <c r="B20" s="82" t="s">
        <v>14</v>
      </c>
      <c r="C20" s="83">
        <f>SUM(C5:C19)</f>
        <v>17</v>
      </c>
      <c r="D20" s="86"/>
      <c r="E20" s="83">
        <f>SUM(E5:E19)</f>
        <v>12.34</v>
      </c>
      <c r="F20" s="87"/>
      <c r="G20" s="84">
        <f>SUM(G5:G19)</f>
        <v>1445800</v>
      </c>
      <c r="H20" s="84">
        <f>SUM(H5:H19)</f>
        <v>18795400</v>
      </c>
    </row>
  </sheetData>
  <mergeCells count="3">
    <mergeCell ref="F1:H1"/>
    <mergeCell ref="A2:H2"/>
    <mergeCell ref="A3:H3"/>
  </mergeCells>
  <pageMargins left="0.7" right="0.7" top="0.75" bottom="0.75" header="0.3" footer="0.3"/>
  <pageSetup paperSize="9" scale="8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2" workbookViewId="0">
      <selection activeCell="B3" sqref="B3:I3"/>
    </sheetView>
  </sheetViews>
  <sheetFormatPr defaultRowHeight="12.75"/>
  <cols>
    <col min="1" max="1" width="0.28515625" style="6" customWidth="1"/>
    <col min="2" max="2" width="8.28515625" style="4" customWidth="1"/>
    <col min="3" max="3" width="23.5703125" style="5" customWidth="1"/>
    <col min="4" max="5" width="7.7109375" style="6" customWidth="1"/>
    <col min="6" max="6" width="10" style="6" customWidth="1"/>
    <col min="7" max="7" width="12.140625" style="6" customWidth="1"/>
    <col min="8" max="8" width="16.85546875" style="6" customWidth="1"/>
    <col min="9" max="9" width="15.140625" style="6" customWidth="1"/>
    <col min="10" max="257" width="9.140625" style="6"/>
    <col min="258" max="258" width="6.140625" style="6" customWidth="1"/>
    <col min="259" max="259" width="31" style="6" customWidth="1"/>
    <col min="260" max="263" width="7.7109375" style="6" customWidth="1"/>
    <col min="264" max="264" width="11.140625" style="6" customWidth="1"/>
    <col min="265" max="265" width="10.7109375" style="6" customWidth="1"/>
    <col min="266" max="513" width="9.140625" style="6"/>
    <col min="514" max="514" width="6.140625" style="6" customWidth="1"/>
    <col min="515" max="515" width="31" style="6" customWidth="1"/>
    <col min="516" max="519" width="7.7109375" style="6" customWidth="1"/>
    <col min="520" max="520" width="11.140625" style="6" customWidth="1"/>
    <col min="521" max="521" width="10.7109375" style="6" customWidth="1"/>
    <col min="522" max="769" width="9.140625" style="6"/>
    <col min="770" max="770" width="6.140625" style="6" customWidth="1"/>
    <col min="771" max="771" width="31" style="6" customWidth="1"/>
    <col min="772" max="775" width="7.7109375" style="6" customWidth="1"/>
    <col min="776" max="776" width="11.140625" style="6" customWidth="1"/>
    <col min="777" max="777" width="10.7109375" style="6" customWidth="1"/>
    <col min="778" max="1025" width="9.140625" style="6"/>
    <col min="1026" max="1026" width="6.140625" style="6" customWidth="1"/>
    <col min="1027" max="1027" width="31" style="6" customWidth="1"/>
    <col min="1028" max="1031" width="7.7109375" style="6" customWidth="1"/>
    <col min="1032" max="1032" width="11.140625" style="6" customWidth="1"/>
    <col min="1033" max="1033" width="10.7109375" style="6" customWidth="1"/>
    <col min="1034" max="1281" width="9.140625" style="6"/>
    <col min="1282" max="1282" width="6.140625" style="6" customWidth="1"/>
    <col min="1283" max="1283" width="31" style="6" customWidth="1"/>
    <col min="1284" max="1287" width="7.7109375" style="6" customWidth="1"/>
    <col min="1288" max="1288" width="11.140625" style="6" customWidth="1"/>
    <col min="1289" max="1289" width="10.7109375" style="6" customWidth="1"/>
    <col min="1290" max="1537" width="9.140625" style="6"/>
    <col min="1538" max="1538" width="6.140625" style="6" customWidth="1"/>
    <col min="1539" max="1539" width="31" style="6" customWidth="1"/>
    <col min="1540" max="1543" width="7.7109375" style="6" customWidth="1"/>
    <col min="1544" max="1544" width="11.140625" style="6" customWidth="1"/>
    <col min="1545" max="1545" width="10.7109375" style="6" customWidth="1"/>
    <col min="1546" max="1793" width="9.140625" style="6"/>
    <col min="1794" max="1794" width="6.140625" style="6" customWidth="1"/>
    <col min="1795" max="1795" width="31" style="6" customWidth="1"/>
    <col min="1796" max="1799" width="7.7109375" style="6" customWidth="1"/>
    <col min="1800" max="1800" width="11.140625" style="6" customWidth="1"/>
    <col min="1801" max="1801" width="10.7109375" style="6" customWidth="1"/>
    <col min="1802" max="2049" width="9.140625" style="6"/>
    <col min="2050" max="2050" width="6.140625" style="6" customWidth="1"/>
    <col min="2051" max="2051" width="31" style="6" customWidth="1"/>
    <col min="2052" max="2055" width="7.7109375" style="6" customWidth="1"/>
    <col min="2056" max="2056" width="11.140625" style="6" customWidth="1"/>
    <col min="2057" max="2057" width="10.7109375" style="6" customWidth="1"/>
    <col min="2058" max="2305" width="9.140625" style="6"/>
    <col min="2306" max="2306" width="6.140625" style="6" customWidth="1"/>
    <col min="2307" max="2307" width="31" style="6" customWidth="1"/>
    <col min="2308" max="2311" width="7.7109375" style="6" customWidth="1"/>
    <col min="2312" max="2312" width="11.140625" style="6" customWidth="1"/>
    <col min="2313" max="2313" width="10.7109375" style="6" customWidth="1"/>
    <col min="2314" max="2561" width="9.140625" style="6"/>
    <col min="2562" max="2562" width="6.140625" style="6" customWidth="1"/>
    <col min="2563" max="2563" width="31" style="6" customWidth="1"/>
    <col min="2564" max="2567" width="7.7109375" style="6" customWidth="1"/>
    <col min="2568" max="2568" width="11.140625" style="6" customWidth="1"/>
    <col min="2569" max="2569" width="10.7109375" style="6" customWidth="1"/>
    <col min="2570" max="2817" width="9.140625" style="6"/>
    <col min="2818" max="2818" width="6.140625" style="6" customWidth="1"/>
    <col min="2819" max="2819" width="31" style="6" customWidth="1"/>
    <col min="2820" max="2823" width="7.7109375" style="6" customWidth="1"/>
    <col min="2824" max="2824" width="11.140625" style="6" customWidth="1"/>
    <col min="2825" max="2825" width="10.7109375" style="6" customWidth="1"/>
    <col min="2826" max="3073" width="9.140625" style="6"/>
    <col min="3074" max="3074" width="6.140625" style="6" customWidth="1"/>
    <col min="3075" max="3075" width="31" style="6" customWidth="1"/>
    <col min="3076" max="3079" width="7.7109375" style="6" customWidth="1"/>
    <col min="3080" max="3080" width="11.140625" style="6" customWidth="1"/>
    <col min="3081" max="3081" width="10.7109375" style="6" customWidth="1"/>
    <col min="3082" max="3329" width="9.140625" style="6"/>
    <col min="3330" max="3330" width="6.140625" style="6" customWidth="1"/>
    <col min="3331" max="3331" width="31" style="6" customWidth="1"/>
    <col min="3332" max="3335" width="7.7109375" style="6" customWidth="1"/>
    <col min="3336" max="3336" width="11.140625" style="6" customWidth="1"/>
    <col min="3337" max="3337" width="10.7109375" style="6" customWidth="1"/>
    <col min="3338" max="3585" width="9.140625" style="6"/>
    <col min="3586" max="3586" width="6.140625" style="6" customWidth="1"/>
    <col min="3587" max="3587" width="31" style="6" customWidth="1"/>
    <col min="3588" max="3591" width="7.7109375" style="6" customWidth="1"/>
    <col min="3592" max="3592" width="11.140625" style="6" customWidth="1"/>
    <col min="3593" max="3593" width="10.7109375" style="6" customWidth="1"/>
    <col min="3594" max="3841" width="9.140625" style="6"/>
    <col min="3842" max="3842" width="6.140625" style="6" customWidth="1"/>
    <col min="3843" max="3843" width="31" style="6" customWidth="1"/>
    <col min="3844" max="3847" width="7.7109375" style="6" customWidth="1"/>
    <col min="3848" max="3848" width="11.140625" style="6" customWidth="1"/>
    <col min="3849" max="3849" width="10.7109375" style="6" customWidth="1"/>
    <col min="3850" max="4097" width="9.140625" style="6"/>
    <col min="4098" max="4098" width="6.140625" style="6" customWidth="1"/>
    <col min="4099" max="4099" width="31" style="6" customWidth="1"/>
    <col min="4100" max="4103" width="7.7109375" style="6" customWidth="1"/>
    <col min="4104" max="4104" width="11.140625" style="6" customWidth="1"/>
    <col min="4105" max="4105" width="10.7109375" style="6" customWidth="1"/>
    <col min="4106" max="4353" width="9.140625" style="6"/>
    <col min="4354" max="4354" width="6.140625" style="6" customWidth="1"/>
    <col min="4355" max="4355" width="31" style="6" customWidth="1"/>
    <col min="4356" max="4359" width="7.7109375" style="6" customWidth="1"/>
    <col min="4360" max="4360" width="11.140625" style="6" customWidth="1"/>
    <col min="4361" max="4361" width="10.7109375" style="6" customWidth="1"/>
    <col min="4362" max="4609" width="9.140625" style="6"/>
    <col min="4610" max="4610" width="6.140625" style="6" customWidth="1"/>
    <col min="4611" max="4611" width="31" style="6" customWidth="1"/>
    <col min="4612" max="4615" width="7.7109375" style="6" customWidth="1"/>
    <col min="4616" max="4616" width="11.140625" style="6" customWidth="1"/>
    <col min="4617" max="4617" width="10.7109375" style="6" customWidth="1"/>
    <col min="4618" max="4865" width="9.140625" style="6"/>
    <col min="4866" max="4866" width="6.140625" style="6" customWidth="1"/>
    <col min="4867" max="4867" width="31" style="6" customWidth="1"/>
    <col min="4868" max="4871" width="7.7109375" style="6" customWidth="1"/>
    <col min="4872" max="4872" width="11.140625" style="6" customWidth="1"/>
    <col min="4873" max="4873" width="10.7109375" style="6" customWidth="1"/>
    <col min="4874" max="5121" width="9.140625" style="6"/>
    <col min="5122" max="5122" width="6.140625" style="6" customWidth="1"/>
    <col min="5123" max="5123" width="31" style="6" customWidth="1"/>
    <col min="5124" max="5127" width="7.7109375" style="6" customWidth="1"/>
    <col min="5128" max="5128" width="11.140625" style="6" customWidth="1"/>
    <col min="5129" max="5129" width="10.7109375" style="6" customWidth="1"/>
    <col min="5130" max="5377" width="9.140625" style="6"/>
    <col min="5378" max="5378" width="6.140625" style="6" customWidth="1"/>
    <col min="5379" max="5379" width="31" style="6" customWidth="1"/>
    <col min="5380" max="5383" width="7.7109375" style="6" customWidth="1"/>
    <col min="5384" max="5384" width="11.140625" style="6" customWidth="1"/>
    <col min="5385" max="5385" width="10.7109375" style="6" customWidth="1"/>
    <col min="5386" max="5633" width="9.140625" style="6"/>
    <col min="5634" max="5634" width="6.140625" style="6" customWidth="1"/>
    <col min="5635" max="5635" width="31" style="6" customWidth="1"/>
    <col min="5636" max="5639" width="7.7109375" style="6" customWidth="1"/>
    <col min="5640" max="5640" width="11.140625" style="6" customWidth="1"/>
    <col min="5641" max="5641" width="10.7109375" style="6" customWidth="1"/>
    <col min="5642" max="5889" width="9.140625" style="6"/>
    <col min="5890" max="5890" width="6.140625" style="6" customWidth="1"/>
    <col min="5891" max="5891" width="31" style="6" customWidth="1"/>
    <col min="5892" max="5895" width="7.7109375" style="6" customWidth="1"/>
    <col min="5896" max="5896" width="11.140625" style="6" customWidth="1"/>
    <col min="5897" max="5897" width="10.7109375" style="6" customWidth="1"/>
    <col min="5898" max="6145" width="9.140625" style="6"/>
    <col min="6146" max="6146" width="6.140625" style="6" customWidth="1"/>
    <col min="6147" max="6147" width="31" style="6" customWidth="1"/>
    <col min="6148" max="6151" width="7.7109375" style="6" customWidth="1"/>
    <col min="6152" max="6152" width="11.140625" style="6" customWidth="1"/>
    <col min="6153" max="6153" width="10.7109375" style="6" customWidth="1"/>
    <col min="6154" max="6401" width="9.140625" style="6"/>
    <col min="6402" max="6402" width="6.140625" style="6" customWidth="1"/>
    <col min="6403" max="6403" width="31" style="6" customWidth="1"/>
    <col min="6404" max="6407" width="7.7109375" style="6" customWidth="1"/>
    <col min="6408" max="6408" width="11.140625" style="6" customWidth="1"/>
    <col min="6409" max="6409" width="10.7109375" style="6" customWidth="1"/>
    <col min="6410" max="6657" width="9.140625" style="6"/>
    <col min="6658" max="6658" width="6.140625" style="6" customWidth="1"/>
    <col min="6659" max="6659" width="31" style="6" customWidth="1"/>
    <col min="6660" max="6663" width="7.7109375" style="6" customWidth="1"/>
    <col min="6664" max="6664" width="11.140625" style="6" customWidth="1"/>
    <col min="6665" max="6665" width="10.7109375" style="6" customWidth="1"/>
    <col min="6666" max="6913" width="9.140625" style="6"/>
    <col min="6914" max="6914" width="6.140625" style="6" customWidth="1"/>
    <col min="6915" max="6915" width="31" style="6" customWidth="1"/>
    <col min="6916" max="6919" width="7.7109375" style="6" customWidth="1"/>
    <col min="6920" max="6920" width="11.140625" style="6" customWidth="1"/>
    <col min="6921" max="6921" width="10.7109375" style="6" customWidth="1"/>
    <col min="6922" max="7169" width="9.140625" style="6"/>
    <col min="7170" max="7170" width="6.140625" style="6" customWidth="1"/>
    <col min="7171" max="7171" width="31" style="6" customWidth="1"/>
    <col min="7172" max="7175" width="7.7109375" style="6" customWidth="1"/>
    <col min="7176" max="7176" width="11.140625" style="6" customWidth="1"/>
    <col min="7177" max="7177" width="10.7109375" style="6" customWidth="1"/>
    <col min="7178" max="7425" width="9.140625" style="6"/>
    <col min="7426" max="7426" width="6.140625" style="6" customWidth="1"/>
    <col min="7427" max="7427" width="31" style="6" customWidth="1"/>
    <col min="7428" max="7431" width="7.7109375" style="6" customWidth="1"/>
    <col min="7432" max="7432" width="11.140625" style="6" customWidth="1"/>
    <col min="7433" max="7433" width="10.7109375" style="6" customWidth="1"/>
    <col min="7434" max="7681" width="9.140625" style="6"/>
    <col min="7682" max="7682" width="6.140625" style="6" customWidth="1"/>
    <col min="7683" max="7683" width="31" style="6" customWidth="1"/>
    <col min="7684" max="7687" width="7.7109375" style="6" customWidth="1"/>
    <col min="7688" max="7688" width="11.140625" style="6" customWidth="1"/>
    <col min="7689" max="7689" width="10.7109375" style="6" customWidth="1"/>
    <col min="7690" max="7937" width="9.140625" style="6"/>
    <col min="7938" max="7938" width="6.140625" style="6" customWidth="1"/>
    <col min="7939" max="7939" width="31" style="6" customWidth="1"/>
    <col min="7940" max="7943" width="7.7109375" style="6" customWidth="1"/>
    <col min="7944" max="7944" width="11.140625" style="6" customWidth="1"/>
    <col min="7945" max="7945" width="10.7109375" style="6" customWidth="1"/>
    <col min="7946" max="8193" width="9.140625" style="6"/>
    <col min="8194" max="8194" width="6.140625" style="6" customWidth="1"/>
    <col min="8195" max="8195" width="31" style="6" customWidth="1"/>
    <col min="8196" max="8199" width="7.7109375" style="6" customWidth="1"/>
    <col min="8200" max="8200" width="11.140625" style="6" customWidth="1"/>
    <col min="8201" max="8201" width="10.7109375" style="6" customWidth="1"/>
    <col min="8202" max="8449" width="9.140625" style="6"/>
    <col min="8450" max="8450" width="6.140625" style="6" customWidth="1"/>
    <col min="8451" max="8451" width="31" style="6" customWidth="1"/>
    <col min="8452" max="8455" width="7.7109375" style="6" customWidth="1"/>
    <col min="8456" max="8456" width="11.140625" style="6" customWidth="1"/>
    <col min="8457" max="8457" width="10.7109375" style="6" customWidth="1"/>
    <col min="8458" max="8705" width="9.140625" style="6"/>
    <col min="8706" max="8706" width="6.140625" style="6" customWidth="1"/>
    <col min="8707" max="8707" width="31" style="6" customWidth="1"/>
    <col min="8708" max="8711" width="7.7109375" style="6" customWidth="1"/>
    <col min="8712" max="8712" width="11.140625" style="6" customWidth="1"/>
    <col min="8713" max="8713" width="10.7109375" style="6" customWidth="1"/>
    <col min="8714" max="8961" width="9.140625" style="6"/>
    <col min="8962" max="8962" width="6.140625" style="6" customWidth="1"/>
    <col min="8963" max="8963" width="31" style="6" customWidth="1"/>
    <col min="8964" max="8967" width="7.7109375" style="6" customWidth="1"/>
    <col min="8968" max="8968" width="11.140625" style="6" customWidth="1"/>
    <col min="8969" max="8969" width="10.7109375" style="6" customWidth="1"/>
    <col min="8970" max="9217" width="9.140625" style="6"/>
    <col min="9218" max="9218" width="6.140625" style="6" customWidth="1"/>
    <col min="9219" max="9219" width="31" style="6" customWidth="1"/>
    <col min="9220" max="9223" width="7.7109375" style="6" customWidth="1"/>
    <col min="9224" max="9224" width="11.140625" style="6" customWidth="1"/>
    <col min="9225" max="9225" width="10.7109375" style="6" customWidth="1"/>
    <col min="9226" max="9473" width="9.140625" style="6"/>
    <col min="9474" max="9474" width="6.140625" style="6" customWidth="1"/>
    <col min="9475" max="9475" width="31" style="6" customWidth="1"/>
    <col min="9476" max="9479" width="7.7109375" style="6" customWidth="1"/>
    <col min="9480" max="9480" width="11.140625" style="6" customWidth="1"/>
    <col min="9481" max="9481" width="10.7109375" style="6" customWidth="1"/>
    <col min="9482" max="9729" width="9.140625" style="6"/>
    <col min="9730" max="9730" width="6.140625" style="6" customWidth="1"/>
    <col min="9731" max="9731" width="31" style="6" customWidth="1"/>
    <col min="9732" max="9735" width="7.7109375" style="6" customWidth="1"/>
    <col min="9736" max="9736" width="11.140625" style="6" customWidth="1"/>
    <col min="9737" max="9737" width="10.7109375" style="6" customWidth="1"/>
    <col min="9738" max="9985" width="9.140625" style="6"/>
    <col min="9986" max="9986" width="6.140625" style="6" customWidth="1"/>
    <col min="9987" max="9987" width="31" style="6" customWidth="1"/>
    <col min="9988" max="9991" width="7.7109375" style="6" customWidth="1"/>
    <col min="9992" max="9992" width="11.140625" style="6" customWidth="1"/>
    <col min="9993" max="9993" width="10.7109375" style="6" customWidth="1"/>
    <col min="9994" max="10241" width="9.140625" style="6"/>
    <col min="10242" max="10242" width="6.140625" style="6" customWidth="1"/>
    <col min="10243" max="10243" width="31" style="6" customWidth="1"/>
    <col min="10244" max="10247" width="7.7109375" style="6" customWidth="1"/>
    <col min="10248" max="10248" width="11.140625" style="6" customWidth="1"/>
    <col min="10249" max="10249" width="10.7109375" style="6" customWidth="1"/>
    <col min="10250" max="10497" width="9.140625" style="6"/>
    <col min="10498" max="10498" width="6.140625" style="6" customWidth="1"/>
    <col min="10499" max="10499" width="31" style="6" customWidth="1"/>
    <col min="10500" max="10503" width="7.7109375" style="6" customWidth="1"/>
    <col min="10504" max="10504" width="11.140625" style="6" customWidth="1"/>
    <col min="10505" max="10505" width="10.7109375" style="6" customWidth="1"/>
    <col min="10506" max="10753" width="9.140625" style="6"/>
    <col min="10754" max="10754" width="6.140625" style="6" customWidth="1"/>
    <col min="10755" max="10755" width="31" style="6" customWidth="1"/>
    <col min="10756" max="10759" width="7.7109375" style="6" customWidth="1"/>
    <col min="10760" max="10760" width="11.140625" style="6" customWidth="1"/>
    <col min="10761" max="10761" width="10.7109375" style="6" customWidth="1"/>
    <col min="10762" max="11009" width="9.140625" style="6"/>
    <col min="11010" max="11010" width="6.140625" style="6" customWidth="1"/>
    <col min="11011" max="11011" width="31" style="6" customWidth="1"/>
    <col min="11012" max="11015" width="7.7109375" style="6" customWidth="1"/>
    <col min="11016" max="11016" width="11.140625" style="6" customWidth="1"/>
    <col min="11017" max="11017" width="10.7109375" style="6" customWidth="1"/>
    <col min="11018" max="11265" width="9.140625" style="6"/>
    <col min="11266" max="11266" width="6.140625" style="6" customWidth="1"/>
    <col min="11267" max="11267" width="31" style="6" customWidth="1"/>
    <col min="11268" max="11271" width="7.7109375" style="6" customWidth="1"/>
    <col min="11272" max="11272" width="11.140625" style="6" customWidth="1"/>
    <col min="11273" max="11273" width="10.7109375" style="6" customWidth="1"/>
    <col min="11274" max="11521" width="9.140625" style="6"/>
    <col min="11522" max="11522" width="6.140625" style="6" customWidth="1"/>
    <col min="11523" max="11523" width="31" style="6" customWidth="1"/>
    <col min="11524" max="11527" width="7.7109375" style="6" customWidth="1"/>
    <col min="11528" max="11528" width="11.140625" style="6" customWidth="1"/>
    <col min="11529" max="11529" width="10.7109375" style="6" customWidth="1"/>
    <col min="11530" max="11777" width="9.140625" style="6"/>
    <col min="11778" max="11778" width="6.140625" style="6" customWidth="1"/>
    <col min="11779" max="11779" width="31" style="6" customWidth="1"/>
    <col min="11780" max="11783" width="7.7109375" style="6" customWidth="1"/>
    <col min="11784" max="11784" width="11.140625" style="6" customWidth="1"/>
    <col min="11785" max="11785" width="10.7109375" style="6" customWidth="1"/>
    <col min="11786" max="12033" width="9.140625" style="6"/>
    <col min="12034" max="12034" width="6.140625" style="6" customWidth="1"/>
    <col min="12035" max="12035" width="31" style="6" customWidth="1"/>
    <col min="12036" max="12039" width="7.7109375" style="6" customWidth="1"/>
    <col min="12040" max="12040" width="11.140625" style="6" customWidth="1"/>
    <col min="12041" max="12041" width="10.7109375" style="6" customWidth="1"/>
    <col min="12042" max="12289" width="9.140625" style="6"/>
    <col min="12290" max="12290" width="6.140625" style="6" customWidth="1"/>
    <col min="12291" max="12291" width="31" style="6" customWidth="1"/>
    <col min="12292" max="12295" width="7.7109375" style="6" customWidth="1"/>
    <col min="12296" max="12296" width="11.140625" style="6" customWidth="1"/>
    <col min="12297" max="12297" width="10.7109375" style="6" customWidth="1"/>
    <col min="12298" max="12545" width="9.140625" style="6"/>
    <col min="12546" max="12546" width="6.140625" style="6" customWidth="1"/>
    <col min="12547" max="12547" width="31" style="6" customWidth="1"/>
    <col min="12548" max="12551" width="7.7109375" style="6" customWidth="1"/>
    <col min="12552" max="12552" width="11.140625" style="6" customWidth="1"/>
    <col min="12553" max="12553" width="10.7109375" style="6" customWidth="1"/>
    <col min="12554" max="12801" width="9.140625" style="6"/>
    <col min="12802" max="12802" width="6.140625" style="6" customWidth="1"/>
    <col min="12803" max="12803" width="31" style="6" customWidth="1"/>
    <col min="12804" max="12807" width="7.7109375" style="6" customWidth="1"/>
    <col min="12808" max="12808" width="11.140625" style="6" customWidth="1"/>
    <col min="12809" max="12809" width="10.7109375" style="6" customWidth="1"/>
    <col min="12810" max="13057" width="9.140625" style="6"/>
    <col min="13058" max="13058" width="6.140625" style="6" customWidth="1"/>
    <col min="13059" max="13059" width="31" style="6" customWidth="1"/>
    <col min="13060" max="13063" width="7.7109375" style="6" customWidth="1"/>
    <col min="13064" max="13064" width="11.140625" style="6" customWidth="1"/>
    <col min="13065" max="13065" width="10.7109375" style="6" customWidth="1"/>
    <col min="13066" max="13313" width="9.140625" style="6"/>
    <col min="13314" max="13314" width="6.140625" style="6" customWidth="1"/>
    <col min="13315" max="13315" width="31" style="6" customWidth="1"/>
    <col min="13316" max="13319" width="7.7109375" style="6" customWidth="1"/>
    <col min="13320" max="13320" width="11.140625" style="6" customWidth="1"/>
    <col min="13321" max="13321" width="10.7109375" style="6" customWidth="1"/>
    <col min="13322" max="13569" width="9.140625" style="6"/>
    <col min="13570" max="13570" width="6.140625" style="6" customWidth="1"/>
    <col min="13571" max="13571" width="31" style="6" customWidth="1"/>
    <col min="13572" max="13575" width="7.7109375" style="6" customWidth="1"/>
    <col min="13576" max="13576" width="11.140625" style="6" customWidth="1"/>
    <col min="13577" max="13577" width="10.7109375" style="6" customWidth="1"/>
    <col min="13578" max="13825" width="9.140625" style="6"/>
    <col min="13826" max="13826" width="6.140625" style="6" customWidth="1"/>
    <col min="13827" max="13827" width="31" style="6" customWidth="1"/>
    <col min="13828" max="13831" width="7.7109375" style="6" customWidth="1"/>
    <col min="13832" max="13832" width="11.140625" style="6" customWidth="1"/>
    <col min="13833" max="13833" width="10.7109375" style="6" customWidth="1"/>
    <col min="13834" max="14081" width="9.140625" style="6"/>
    <col min="14082" max="14082" width="6.140625" style="6" customWidth="1"/>
    <col min="14083" max="14083" width="31" style="6" customWidth="1"/>
    <col min="14084" max="14087" width="7.7109375" style="6" customWidth="1"/>
    <col min="14088" max="14088" width="11.140625" style="6" customWidth="1"/>
    <col min="14089" max="14089" width="10.7109375" style="6" customWidth="1"/>
    <col min="14090" max="14337" width="9.140625" style="6"/>
    <col min="14338" max="14338" width="6.140625" style="6" customWidth="1"/>
    <col min="14339" max="14339" width="31" style="6" customWidth="1"/>
    <col min="14340" max="14343" width="7.7109375" style="6" customWidth="1"/>
    <col min="14344" max="14344" width="11.140625" style="6" customWidth="1"/>
    <col min="14345" max="14345" width="10.7109375" style="6" customWidth="1"/>
    <col min="14346" max="14593" width="9.140625" style="6"/>
    <col min="14594" max="14594" width="6.140625" style="6" customWidth="1"/>
    <col min="14595" max="14595" width="31" style="6" customWidth="1"/>
    <col min="14596" max="14599" width="7.7109375" style="6" customWidth="1"/>
    <col min="14600" max="14600" width="11.140625" style="6" customWidth="1"/>
    <col min="14601" max="14601" width="10.7109375" style="6" customWidth="1"/>
    <col min="14602" max="14849" width="9.140625" style="6"/>
    <col min="14850" max="14850" width="6.140625" style="6" customWidth="1"/>
    <col min="14851" max="14851" width="31" style="6" customWidth="1"/>
    <col min="14852" max="14855" width="7.7109375" style="6" customWidth="1"/>
    <col min="14856" max="14856" width="11.140625" style="6" customWidth="1"/>
    <col min="14857" max="14857" width="10.7109375" style="6" customWidth="1"/>
    <col min="14858" max="15105" width="9.140625" style="6"/>
    <col min="15106" max="15106" width="6.140625" style="6" customWidth="1"/>
    <col min="15107" max="15107" width="31" style="6" customWidth="1"/>
    <col min="15108" max="15111" width="7.7109375" style="6" customWidth="1"/>
    <col min="15112" max="15112" width="11.140625" style="6" customWidth="1"/>
    <col min="15113" max="15113" width="10.7109375" style="6" customWidth="1"/>
    <col min="15114" max="15361" width="9.140625" style="6"/>
    <col min="15362" max="15362" width="6.140625" style="6" customWidth="1"/>
    <col min="15363" max="15363" width="31" style="6" customWidth="1"/>
    <col min="15364" max="15367" width="7.7109375" style="6" customWidth="1"/>
    <col min="15368" max="15368" width="11.140625" style="6" customWidth="1"/>
    <col min="15369" max="15369" width="10.7109375" style="6" customWidth="1"/>
    <col min="15370" max="15617" width="9.140625" style="6"/>
    <col min="15618" max="15618" width="6.140625" style="6" customWidth="1"/>
    <col min="15619" max="15619" width="31" style="6" customWidth="1"/>
    <col min="15620" max="15623" width="7.7109375" style="6" customWidth="1"/>
    <col min="15624" max="15624" width="11.140625" style="6" customWidth="1"/>
    <col min="15625" max="15625" width="10.7109375" style="6" customWidth="1"/>
    <col min="15626" max="15873" width="9.140625" style="6"/>
    <col min="15874" max="15874" width="6.140625" style="6" customWidth="1"/>
    <col min="15875" max="15875" width="31" style="6" customWidth="1"/>
    <col min="15876" max="15879" width="7.7109375" style="6" customWidth="1"/>
    <col min="15880" max="15880" width="11.140625" style="6" customWidth="1"/>
    <col min="15881" max="15881" width="10.7109375" style="6" customWidth="1"/>
    <col min="15882" max="16129" width="9.140625" style="6"/>
    <col min="16130" max="16130" width="6.140625" style="6" customWidth="1"/>
    <col min="16131" max="16131" width="31" style="6" customWidth="1"/>
    <col min="16132" max="16135" width="7.7109375" style="6" customWidth="1"/>
    <col min="16136" max="16136" width="11.140625" style="6" customWidth="1"/>
    <col min="16137" max="16137" width="10.7109375" style="6" customWidth="1"/>
    <col min="16138" max="16384" width="9.140625" style="6"/>
  </cols>
  <sheetData>
    <row r="1" spans="2:9" ht="68.25" hidden="1" customHeight="1"/>
    <row r="2" spans="2:9" ht="75" customHeight="1">
      <c r="B2" s="13"/>
      <c r="C2" s="14"/>
      <c r="D2" s="130" t="s">
        <v>201</v>
      </c>
      <c r="E2" s="130"/>
      <c r="F2" s="130"/>
      <c r="G2" s="130"/>
      <c r="H2" s="130"/>
      <c r="I2" s="130"/>
    </row>
    <row r="3" spans="2:9" ht="68.25" customHeight="1">
      <c r="B3" s="119" t="s">
        <v>140</v>
      </c>
      <c r="C3" s="119"/>
      <c r="D3" s="119"/>
      <c r="E3" s="119"/>
      <c r="F3" s="119"/>
      <c r="G3" s="119"/>
      <c r="H3" s="119"/>
      <c r="I3" s="119"/>
    </row>
    <row r="4" spans="2:9" ht="27" customHeight="1">
      <c r="B4" s="125" t="s">
        <v>141</v>
      </c>
      <c r="C4" s="126"/>
      <c r="D4" s="126"/>
      <c r="E4" s="126"/>
      <c r="F4" s="126"/>
      <c r="G4" s="126"/>
      <c r="H4" s="126"/>
      <c r="I4" s="127"/>
    </row>
    <row r="5" spans="2:9" ht="178.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ht="23.25" customHeight="1">
      <c r="B6" s="26">
        <v>1</v>
      </c>
      <c r="C6" s="24" t="s">
        <v>1</v>
      </c>
      <c r="D6" s="23">
        <v>1</v>
      </c>
      <c r="E6" s="25">
        <v>1</v>
      </c>
      <c r="F6" s="25">
        <v>1</v>
      </c>
      <c r="G6" s="23">
        <v>190000</v>
      </c>
      <c r="H6" s="23">
        <f>G6*F6</f>
        <v>190000</v>
      </c>
      <c r="I6" s="23">
        <f>H6*13</f>
        <v>2470000</v>
      </c>
    </row>
    <row r="7" spans="2:9" ht="23.25" customHeight="1">
      <c r="B7" s="26">
        <v>2</v>
      </c>
      <c r="C7" s="24" t="s">
        <v>2</v>
      </c>
      <c r="D7" s="23">
        <v>1</v>
      </c>
      <c r="E7" s="25">
        <v>0.5</v>
      </c>
      <c r="F7" s="25">
        <v>0.5</v>
      </c>
      <c r="G7" s="23">
        <v>120000</v>
      </c>
      <c r="H7" s="23">
        <f t="shared" ref="H7:H20" si="0">G7*F7</f>
        <v>60000</v>
      </c>
      <c r="I7" s="23">
        <f t="shared" ref="I7:I20" si="1">H7*13</f>
        <v>780000</v>
      </c>
    </row>
    <row r="8" spans="2:9" ht="23.25" customHeight="1">
      <c r="B8" s="26">
        <v>3</v>
      </c>
      <c r="C8" s="24" t="s">
        <v>3</v>
      </c>
      <c r="D8" s="23">
        <v>1</v>
      </c>
      <c r="E8" s="23">
        <v>1</v>
      </c>
      <c r="F8" s="23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9" ht="23.25" customHeight="1">
      <c r="B9" s="26">
        <v>4</v>
      </c>
      <c r="C9" s="24" t="s">
        <v>4</v>
      </c>
      <c r="D9" s="23">
        <v>1</v>
      </c>
      <c r="E9" s="25">
        <v>0.75</v>
      </c>
      <c r="F9" s="25">
        <v>0.75</v>
      </c>
      <c r="G9" s="23">
        <v>110000</v>
      </c>
      <c r="H9" s="23">
        <f t="shared" si="0"/>
        <v>82500</v>
      </c>
      <c r="I9" s="23">
        <f t="shared" si="1"/>
        <v>1072500</v>
      </c>
    </row>
    <row r="10" spans="2:9" ht="23.25" customHeight="1">
      <c r="B10" s="26">
        <v>5</v>
      </c>
      <c r="C10" s="24" t="s">
        <v>6</v>
      </c>
      <c r="D10" s="23">
        <v>3</v>
      </c>
      <c r="E10" s="25">
        <v>1.17</v>
      </c>
      <c r="F10" s="25">
        <v>3.51</v>
      </c>
      <c r="G10" s="23">
        <v>120000</v>
      </c>
      <c r="H10" s="23">
        <f t="shared" si="0"/>
        <v>421200</v>
      </c>
      <c r="I10" s="23">
        <f t="shared" si="1"/>
        <v>5475600</v>
      </c>
    </row>
    <row r="11" spans="2:9" ht="23.25" customHeight="1">
      <c r="B11" s="26">
        <v>6</v>
      </c>
      <c r="C11" s="24" t="s">
        <v>105</v>
      </c>
      <c r="D11" s="23">
        <v>1</v>
      </c>
      <c r="E11" s="25">
        <v>0.5</v>
      </c>
      <c r="F11" s="25">
        <v>0.5</v>
      </c>
      <c r="G11" s="23">
        <v>120000</v>
      </c>
      <c r="H11" s="23">
        <f t="shared" si="0"/>
        <v>60000</v>
      </c>
      <c r="I11" s="23">
        <f t="shared" si="1"/>
        <v>780000</v>
      </c>
    </row>
    <row r="12" spans="2:9" ht="23.25" customHeight="1">
      <c r="B12" s="26">
        <v>7</v>
      </c>
      <c r="C12" s="24" t="s">
        <v>7</v>
      </c>
      <c r="D12" s="23">
        <v>3</v>
      </c>
      <c r="E12" s="25">
        <v>1</v>
      </c>
      <c r="F12" s="25">
        <v>3</v>
      </c>
      <c r="G12" s="23">
        <v>110000</v>
      </c>
      <c r="H12" s="23">
        <f t="shared" si="0"/>
        <v>330000</v>
      </c>
      <c r="I12" s="23">
        <f t="shared" si="1"/>
        <v>4290000</v>
      </c>
    </row>
    <row r="13" spans="2:9" ht="23.25" customHeight="1">
      <c r="B13" s="26">
        <v>8</v>
      </c>
      <c r="C13" s="24" t="s">
        <v>8</v>
      </c>
      <c r="D13" s="23">
        <v>1</v>
      </c>
      <c r="E13" s="25">
        <v>1</v>
      </c>
      <c r="F13" s="25">
        <v>1</v>
      </c>
      <c r="G13" s="23">
        <v>105000</v>
      </c>
      <c r="H13" s="23">
        <f t="shared" si="0"/>
        <v>105000</v>
      </c>
      <c r="I13" s="23">
        <f t="shared" si="1"/>
        <v>1365000</v>
      </c>
    </row>
    <row r="14" spans="2:9" ht="23.25" customHeight="1">
      <c r="B14" s="26">
        <v>9</v>
      </c>
      <c r="C14" s="24" t="s">
        <v>120</v>
      </c>
      <c r="D14" s="23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9" ht="23.25" customHeight="1">
      <c r="B15" s="26">
        <v>10</v>
      </c>
      <c r="C15" s="24" t="s">
        <v>10</v>
      </c>
      <c r="D15" s="23">
        <v>1</v>
      </c>
      <c r="E15" s="25">
        <v>0.5</v>
      </c>
      <c r="F15" s="25">
        <v>0.5</v>
      </c>
      <c r="G15" s="23">
        <v>105000</v>
      </c>
      <c r="H15" s="23">
        <f t="shared" si="0"/>
        <v>52500</v>
      </c>
      <c r="I15" s="23">
        <f t="shared" si="1"/>
        <v>682500</v>
      </c>
    </row>
    <row r="16" spans="2:9" ht="23.25" customHeight="1">
      <c r="B16" s="26">
        <v>11</v>
      </c>
      <c r="C16" s="24" t="s">
        <v>11</v>
      </c>
      <c r="D16" s="23">
        <v>1</v>
      </c>
      <c r="E16" s="25">
        <v>0.75</v>
      </c>
      <c r="F16" s="25">
        <v>0.75</v>
      </c>
      <c r="G16" s="23">
        <v>120000</v>
      </c>
      <c r="H16" s="23">
        <f t="shared" si="0"/>
        <v>90000</v>
      </c>
      <c r="I16" s="23">
        <f t="shared" si="1"/>
        <v>1170000</v>
      </c>
    </row>
    <row r="17" spans="2:9" ht="23.25" customHeight="1">
      <c r="B17" s="23">
        <v>12</v>
      </c>
      <c r="C17" s="24" t="s">
        <v>12</v>
      </c>
      <c r="D17" s="23">
        <v>1</v>
      </c>
      <c r="E17" s="25">
        <v>0.5</v>
      </c>
      <c r="F17" s="25">
        <v>0.5</v>
      </c>
      <c r="G17" s="23">
        <v>120000</v>
      </c>
      <c r="H17" s="23">
        <f t="shared" si="0"/>
        <v>60000</v>
      </c>
      <c r="I17" s="23">
        <f t="shared" si="1"/>
        <v>780000</v>
      </c>
    </row>
    <row r="18" spans="2:9" ht="23.25" customHeight="1">
      <c r="B18" s="26">
        <v>13</v>
      </c>
      <c r="C18" s="24" t="s">
        <v>17</v>
      </c>
      <c r="D18" s="23">
        <v>1</v>
      </c>
      <c r="E18" s="25">
        <v>1</v>
      </c>
      <c r="F18" s="25">
        <v>1</v>
      </c>
      <c r="G18" s="23">
        <v>105000</v>
      </c>
      <c r="H18" s="23">
        <f t="shared" si="0"/>
        <v>105000</v>
      </c>
      <c r="I18" s="23">
        <f t="shared" si="1"/>
        <v>1365000</v>
      </c>
    </row>
    <row r="19" spans="2:9" ht="23.25" customHeight="1">
      <c r="B19" s="26">
        <v>14</v>
      </c>
      <c r="C19" s="24" t="s">
        <v>117</v>
      </c>
      <c r="D19" s="23">
        <v>1</v>
      </c>
      <c r="E19" s="25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9" ht="23.25" customHeight="1">
      <c r="B20" s="26">
        <v>15</v>
      </c>
      <c r="C20" s="24" t="s">
        <v>13</v>
      </c>
      <c r="D20" s="23">
        <v>1</v>
      </c>
      <c r="E20" s="23">
        <v>0.75</v>
      </c>
      <c r="F20" s="25">
        <v>0.75</v>
      </c>
      <c r="G20" s="23">
        <v>105000</v>
      </c>
      <c r="H20" s="23">
        <f t="shared" si="0"/>
        <v>78750</v>
      </c>
      <c r="I20" s="23">
        <f t="shared" si="1"/>
        <v>1023750</v>
      </c>
    </row>
    <row r="21" spans="2:9" s="75" customFormat="1" ht="23.25" customHeight="1">
      <c r="B21" s="81"/>
      <c r="C21" s="82" t="s">
        <v>14</v>
      </c>
      <c r="D21" s="84">
        <f>SUM(D6:D20)</f>
        <v>19</v>
      </c>
      <c r="E21" s="83"/>
      <c r="F21" s="83">
        <f>SUM(F6:F20)</f>
        <v>15.76</v>
      </c>
      <c r="G21" s="84"/>
      <c r="H21" s="84">
        <f>SUM(H6:H20)</f>
        <v>1849950</v>
      </c>
      <c r="I21" s="84">
        <f>SUM(I6:I20)</f>
        <v>24049350</v>
      </c>
    </row>
  </sheetData>
  <mergeCells count="3">
    <mergeCell ref="D2:I2"/>
    <mergeCell ref="B4:I4"/>
    <mergeCell ref="B3:I3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opLeftCell="A3" workbookViewId="0">
      <selection activeCell="B4" sqref="B4:I4"/>
    </sheetView>
  </sheetViews>
  <sheetFormatPr defaultRowHeight="15"/>
  <cols>
    <col min="1" max="1" width="0.42578125" customWidth="1"/>
    <col min="2" max="2" width="14.28515625" customWidth="1"/>
    <col min="3" max="3" width="26.140625" customWidth="1"/>
    <col min="4" max="4" width="6.7109375" customWidth="1"/>
    <col min="5" max="5" width="7.85546875" customWidth="1"/>
    <col min="6" max="6" width="8.14062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68.25" hidden="1" customHeight="1"/>
    <row r="2" spans="2:9" ht="17.25" hidden="1" customHeight="1">
      <c r="B2" s="13"/>
      <c r="C2" s="14"/>
      <c r="D2" s="14"/>
      <c r="F2" s="39"/>
      <c r="G2" s="39"/>
      <c r="H2" s="39"/>
      <c r="I2" s="39"/>
    </row>
    <row r="3" spans="2:9" ht="73.5" customHeight="1">
      <c r="B3" s="13"/>
      <c r="C3" s="14"/>
      <c r="D3" s="14"/>
      <c r="E3" s="39"/>
      <c r="F3" s="117" t="s">
        <v>184</v>
      </c>
      <c r="G3" s="117"/>
      <c r="H3" s="117"/>
      <c r="I3" s="117"/>
    </row>
    <row r="4" spans="2:9" ht="90.75" customHeight="1">
      <c r="B4" s="120" t="s">
        <v>118</v>
      </c>
      <c r="C4" s="120"/>
      <c r="D4" s="120"/>
      <c r="E4" s="120"/>
      <c r="F4" s="120"/>
      <c r="G4" s="120"/>
      <c r="H4" s="120"/>
      <c r="I4" s="120"/>
    </row>
    <row r="5" spans="2:9" ht="26.25" customHeight="1">
      <c r="B5" s="121" t="s">
        <v>110</v>
      </c>
      <c r="C5" s="122"/>
      <c r="D5" s="122"/>
      <c r="E5" s="122"/>
      <c r="F5" s="122"/>
      <c r="G5" s="122"/>
      <c r="H5" s="122"/>
      <c r="I5" s="123"/>
    </row>
    <row r="6" spans="2:9" ht="178.5" customHeight="1">
      <c r="B6" s="37" t="s">
        <v>19</v>
      </c>
      <c r="C6" s="38" t="s">
        <v>0</v>
      </c>
      <c r="D6" s="38" t="s">
        <v>26</v>
      </c>
      <c r="E6" s="38" t="s">
        <v>27</v>
      </c>
      <c r="F6" s="38" t="s">
        <v>28</v>
      </c>
      <c r="G6" s="38" t="s">
        <v>30</v>
      </c>
      <c r="H6" s="38" t="s">
        <v>31</v>
      </c>
      <c r="I6" s="38" t="s">
        <v>21</v>
      </c>
    </row>
    <row r="7" spans="2:9" s="6" customFormat="1" ht="20.25" customHeight="1">
      <c r="B7" s="23">
        <v>1</v>
      </c>
      <c r="C7" s="25" t="s">
        <v>1</v>
      </c>
      <c r="D7" s="25">
        <v>1</v>
      </c>
      <c r="E7" s="25">
        <v>1</v>
      </c>
      <c r="F7" s="25">
        <v>1</v>
      </c>
      <c r="G7" s="29">
        <v>170000</v>
      </c>
      <c r="H7" s="29">
        <f>G7*F7</f>
        <v>170000</v>
      </c>
      <c r="I7" s="23">
        <f>H7*13</f>
        <v>2210000</v>
      </c>
    </row>
    <row r="8" spans="2:9" s="6" customFormat="1" ht="30.75" customHeight="1">
      <c r="B8" s="23">
        <v>2</v>
      </c>
      <c r="C8" s="25" t="s">
        <v>2</v>
      </c>
      <c r="D8" s="25">
        <v>1</v>
      </c>
      <c r="E8" s="25">
        <v>0.25</v>
      </c>
      <c r="F8" s="25">
        <v>0.25</v>
      </c>
      <c r="G8" s="23">
        <v>120000</v>
      </c>
      <c r="H8" s="29">
        <f t="shared" ref="H8:H21" si="0">G8*F8</f>
        <v>30000</v>
      </c>
      <c r="I8" s="23">
        <f t="shared" ref="I8:I21" si="1">H8*13</f>
        <v>390000</v>
      </c>
    </row>
    <row r="9" spans="2:9" s="6" customFormat="1" ht="20.25" customHeight="1">
      <c r="B9" s="23">
        <v>3</v>
      </c>
      <c r="C9" s="25" t="s">
        <v>3</v>
      </c>
      <c r="D9" s="25">
        <v>1</v>
      </c>
      <c r="E9" s="25">
        <v>1</v>
      </c>
      <c r="F9" s="25">
        <v>1</v>
      </c>
      <c r="G9" s="23">
        <v>110000</v>
      </c>
      <c r="H9" s="29">
        <f t="shared" si="0"/>
        <v>110000</v>
      </c>
      <c r="I9" s="23">
        <f t="shared" si="1"/>
        <v>1430000</v>
      </c>
    </row>
    <row r="10" spans="2:9" s="6" customFormat="1" ht="20.25" customHeight="1">
      <c r="B10" s="23">
        <v>4</v>
      </c>
      <c r="C10" s="25" t="s">
        <v>119</v>
      </c>
      <c r="D10" s="25">
        <v>1</v>
      </c>
      <c r="E10" s="25">
        <v>0.5</v>
      </c>
      <c r="F10" s="25">
        <v>0.5</v>
      </c>
      <c r="G10" s="23">
        <v>110000</v>
      </c>
      <c r="H10" s="29">
        <f t="shared" si="0"/>
        <v>55000</v>
      </c>
      <c r="I10" s="23">
        <f t="shared" si="1"/>
        <v>715000</v>
      </c>
    </row>
    <row r="11" spans="2:9" s="6" customFormat="1" ht="20.25" customHeight="1">
      <c r="B11" s="23">
        <v>5</v>
      </c>
      <c r="C11" s="25" t="s">
        <v>6</v>
      </c>
      <c r="D11" s="25">
        <v>1</v>
      </c>
      <c r="E11" s="25">
        <v>1.17</v>
      </c>
      <c r="F11" s="25">
        <v>1.17</v>
      </c>
      <c r="G11" s="23">
        <v>120000</v>
      </c>
      <c r="H11" s="29">
        <f t="shared" si="0"/>
        <v>140400</v>
      </c>
      <c r="I11" s="23">
        <f t="shared" si="1"/>
        <v>1825200</v>
      </c>
    </row>
    <row r="12" spans="2:9" s="6" customFormat="1" ht="20.25" customHeight="1">
      <c r="B12" s="23">
        <v>6</v>
      </c>
      <c r="C12" s="25" t="s">
        <v>105</v>
      </c>
      <c r="D12" s="25">
        <v>1</v>
      </c>
      <c r="E12" s="25">
        <v>0.5</v>
      </c>
      <c r="F12" s="25">
        <v>0.5</v>
      </c>
      <c r="G12" s="23">
        <v>120000</v>
      </c>
      <c r="H12" s="29">
        <f t="shared" si="0"/>
        <v>60000</v>
      </c>
      <c r="I12" s="23">
        <f t="shared" si="1"/>
        <v>780000</v>
      </c>
    </row>
    <row r="13" spans="2:9" s="6" customFormat="1" ht="20.25" customHeight="1">
      <c r="B13" s="23">
        <v>7</v>
      </c>
      <c r="C13" s="25" t="s">
        <v>7</v>
      </c>
      <c r="D13" s="25">
        <v>1</v>
      </c>
      <c r="E13" s="25">
        <v>1</v>
      </c>
      <c r="F13" s="25">
        <v>1</v>
      </c>
      <c r="G13" s="23">
        <v>110000</v>
      </c>
      <c r="H13" s="29">
        <f t="shared" si="0"/>
        <v>110000</v>
      </c>
      <c r="I13" s="23">
        <f t="shared" si="1"/>
        <v>1430000</v>
      </c>
    </row>
    <row r="14" spans="2:9" s="6" customFormat="1" ht="20.25" customHeight="1">
      <c r="B14" s="23">
        <v>8</v>
      </c>
      <c r="C14" s="25" t="s">
        <v>8</v>
      </c>
      <c r="D14" s="25">
        <v>1</v>
      </c>
      <c r="E14" s="25">
        <v>1</v>
      </c>
      <c r="F14" s="25">
        <v>1</v>
      </c>
      <c r="G14" s="23">
        <v>105000</v>
      </c>
      <c r="H14" s="29">
        <f t="shared" si="0"/>
        <v>105000</v>
      </c>
      <c r="I14" s="23">
        <f t="shared" si="1"/>
        <v>1365000</v>
      </c>
    </row>
    <row r="15" spans="2:9" s="6" customFormat="1" ht="20.25" customHeight="1">
      <c r="B15" s="23">
        <v>9</v>
      </c>
      <c r="C15" s="25" t="s">
        <v>120</v>
      </c>
      <c r="D15" s="25">
        <v>1</v>
      </c>
      <c r="E15" s="25">
        <v>0.5</v>
      </c>
      <c r="F15" s="25">
        <v>0.5</v>
      </c>
      <c r="G15" s="23">
        <v>105000</v>
      </c>
      <c r="H15" s="29">
        <f t="shared" si="0"/>
        <v>52500</v>
      </c>
      <c r="I15" s="23">
        <f t="shared" si="1"/>
        <v>682500</v>
      </c>
    </row>
    <row r="16" spans="2:9" s="6" customFormat="1" ht="20.25" customHeight="1">
      <c r="B16" s="23">
        <v>10</v>
      </c>
      <c r="C16" s="25" t="s">
        <v>10</v>
      </c>
      <c r="D16" s="25">
        <v>1</v>
      </c>
      <c r="E16" s="25">
        <v>0.25</v>
      </c>
      <c r="F16" s="25">
        <v>0.25</v>
      </c>
      <c r="G16" s="23">
        <v>105000</v>
      </c>
      <c r="H16" s="29">
        <f t="shared" si="0"/>
        <v>26250</v>
      </c>
      <c r="I16" s="23">
        <f t="shared" si="1"/>
        <v>341250</v>
      </c>
    </row>
    <row r="17" spans="2:9" s="6" customFormat="1" ht="20.25" customHeight="1">
      <c r="B17" s="23">
        <v>11</v>
      </c>
      <c r="C17" s="25" t="s">
        <v>11</v>
      </c>
      <c r="D17" s="25">
        <v>1</v>
      </c>
      <c r="E17" s="25">
        <v>0.25</v>
      </c>
      <c r="F17" s="25">
        <v>0.25</v>
      </c>
      <c r="G17" s="23">
        <v>120000</v>
      </c>
      <c r="H17" s="29">
        <f t="shared" si="0"/>
        <v>30000</v>
      </c>
      <c r="I17" s="23">
        <f t="shared" si="1"/>
        <v>390000</v>
      </c>
    </row>
    <row r="18" spans="2:9" s="6" customFormat="1" ht="20.25" customHeight="1">
      <c r="B18" s="23">
        <v>12</v>
      </c>
      <c r="C18" s="25" t="s">
        <v>12</v>
      </c>
      <c r="D18" s="25">
        <v>1</v>
      </c>
      <c r="E18" s="25">
        <v>0.25</v>
      </c>
      <c r="F18" s="25">
        <v>0.25</v>
      </c>
      <c r="G18" s="23">
        <v>120000</v>
      </c>
      <c r="H18" s="29">
        <f t="shared" si="0"/>
        <v>30000</v>
      </c>
      <c r="I18" s="23">
        <f t="shared" si="1"/>
        <v>390000</v>
      </c>
    </row>
    <row r="19" spans="2:9" s="6" customFormat="1" ht="20.25" customHeight="1">
      <c r="B19" s="23">
        <v>13</v>
      </c>
      <c r="C19" s="25" t="s">
        <v>117</v>
      </c>
      <c r="D19" s="25">
        <v>1</v>
      </c>
      <c r="E19" s="25">
        <v>0.25</v>
      </c>
      <c r="F19" s="25">
        <v>0.25</v>
      </c>
      <c r="G19" s="23">
        <v>105000</v>
      </c>
      <c r="H19" s="29">
        <f t="shared" si="0"/>
        <v>26250</v>
      </c>
      <c r="I19" s="23">
        <f t="shared" si="1"/>
        <v>341250</v>
      </c>
    </row>
    <row r="20" spans="2:9" s="6" customFormat="1" ht="20.25" customHeight="1">
      <c r="B20" s="23">
        <v>14</v>
      </c>
      <c r="C20" s="25" t="s">
        <v>15</v>
      </c>
      <c r="D20" s="25">
        <v>1</v>
      </c>
      <c r="E20" s="25">
        <v>1</v>
      </c>
      <c r="F20" s="25">
        <v>1</v>
      </c>
      <c r="G20" s="23">
        <v>105000</v>
      </c>
      <c r="H20" s="29">
        <f t="shared" si="0"/>
        <v>105000</v>
      </c>
      <c r="I20" s="23">
        <f t="shared" si="1"/>
        <v>1365000</v>
      </c>
    </row>
    <row r="21" spans="2:9" s="6" customFormat="1" ht="20.25" customHeight="1">
      <c r="B21" s="23">
        <v>15</v>
      </c>
      <c r="C21" s="25" t="s">
        <v>13</v>
      </c>
      <c r="D21" s="25">
        <v>1</v>
      </c>
      <c r="E21" s="23">
        <v>0.5</v>
      </c>
      <c r="F21" s="25">
        <v>0.5</v>
      </c>
      <c r="G21" s="23">
        <v>105000</v>
      </c>
      <c r="H21" s="29">
        <f t="shared" si="0"/>
        <v>52500</v>
      </c>
      <c r="I21" s="23">
        <f t="shared" si="1"/>
        <v>682500</v>
      </c>
    </row>
    <row r="22" spans="2:9" s="75" customFormat="1" ht="20.25" customHeight="1">
      <c r="B22" s="85"/>
      <c r="C22" s="83" t="s">
        <v>14</v>
      </c>
      <c r="D22" s="83">
        <f>SUM(D7:D21)</f>
        <v>15</v>
      </c>
      <c r="E22" s="83"/>
      <c r="F22" s="83">
        <f>SUM(F7:F21)</f>
        <v>9.42</v>
      </c>
      <c r="G22" s="84"/>
      <c r="H22" s="84">
        <f>SUM(H7:H21)</f>
        <v>1102900</v>
      </c>
      <c r="I22" s="84">
        <f>SUM(I7:I21)</f>
        <v>14337700</v>
      </c>
    </row>
  </sheetData>
  <mergeCells count="3">
    <mergeCell ref="B4:I4"/>
    <mergeCell ref="F3:I3"/>
    <mergeCell ref="B5:I5"/>
  </mergeCells>
  <pageMargins left="0" right="0" top="0" bottom="0" header="0" footer="0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opLeftCell="A2" workbookViewId="0">
      <selection activeCell="M2" sqref="M2"/>
    </sheetView>
  </sheetViews>
  <sheetFormatPr defaultRowHeight="83.25" customHeight="1"/>
  <cols>
    <col min="1" max="1" width="0.28515625" style="3" customWidth="1"/>
    <col min="2" max="2" width="6.42578125" style="1" customWidth="1"/>
    <col min="3" max="3" width="22.140625" style="2" customWidth="1"/>
    <col min="4" max="5" width="7.7109375" style="3" customWidth="1"/>
    <col min="6" max="6" width="10.28515625" style="3" customWidth="1"/>
    <col min="7" max="7" width="10.7109375" style="3" customWidth="1"/>
    <col min="8" max="8" width="16.85546875" style="3" customWidth="1"/>
    <col min="9" max="9" width="16.28515625" style="3" customWidth="1"/>
    <col min="10" max="10" width="9.140625" style="3"/>
    <col min="11" max="11" width="11.28515625" style="3" bestFit="1" customWidth="1"/>
    <col min="12" max="257" width="9.140625" style="3"/>
    <col min="258" max="258" width="6.140625" style="3" customWidth="1"/>
    <col min="259" max="259" width="25.7109375" style="3" customWidth="1"/>
    <col min="260" max="262" width="7.7109375" style="3" customWidth="1"/>
    <col min="263" max="265" width="10.7109375" style="3" customWidth="1"/>
    <col min="266" max="266" width="9.140625" style="3"/>
    <col min="267" max="267" width="11.28515625" style="3" bestFit="1" customWidth="1"/>
    <col min="268" max="513" width="9.140625" style="3"/>
    <col min="514" max="514" width="6.140625" style="3" customWidth="1"/>
    <col min="515" max="515" width="25.7109375" style="3" customWidth="1"/>
    <col min="516" max="518" width="7.7109375" style="3" customWidth="1"/>
    <col min="519" max="521" width="10.7109375" style="3" customWidth="1"/>
    <col min="522" max="522" width="9.140625" style="3"/>
    <col min="523" max="523" width="11.28515625" style="3" bestFit="1" customWidth="1"/>
    <col min="524" max="769" width="9.140625" style="3"/>
    <col min="770" max="770" width="6.140625" style="3" customWidth="1"/>
    <col min="771" max="771" width="25.7109375" style="3" customWidth="1"/>
    <col min="772" max="774" width="7.7109375" style="3" customWidth="1"/>
    <col min="775" max="777" width="10.7109375" style="3" customWidth="1"/>
    <col min="778" max="778" width="9.140625" style="3"/>
    <col min="779" max="779" width="11.28515625" style="3" bestFit="1" customWidth="1"/>
    <col min="780" max="1025" width="9.140625" style="3"/>
    <col min="1026" max="1026" width="6.140625" style="3" customWidth="1"/>
    <col min="1027" max="1027" width="25.7109375" style="3" customWidth="1"/>
    <col min="1028" max="1030" width="7.7109375" style="3" customWidth="1"/>
    <col min="1031" max="1033" width="10.7109375" style="3" customWidth="1"/>
    <col min="1034" max="1034" width="9.140625" style="3"/>
    <col min="1035" max="1035" width="11.28515625" style="3" bestFit="1" customWidth="1"/>
    <col min="1036" max="1281" width="9.140625" style="3"/>
    <col min="1282" max="1282" width="6.140625" style="3" customWidth="1"/>
    <col min="1283" max="1283" width="25.7109375" style="3" customWidth="1"/>
    <col min="1284" max="1286" width="7.7109375" style="3" customWidth="1"/>
    <col min="1287" max="1289" width="10.7109375" style="3" customWidth="1"/>
    <col min="1290" max="1290" width="9.140625" style="3"/>
    <col min="1291" max="1291" width="11.28515625" style="3" bestFit="1" customWidth="1"/>
    <col min="1292" max="1537" width="9.140625" style="3"/>
    <col min="1538" max="1538" width="6.140625" style="3" customWidth="1"/>
    <col min="1539" max="1539" width="25.7109375" style="3" customWidth="1"/>
    <col min="1540" max="1542" width="7.7109375" style="3" customWidth="1"/>
    <col min="1543" max="1545" width="10.7109375" style="3" customWidth="1"/>
    <col min="1546" max="1546" width="9.140625" style="3"/>
    <col min="1547" max="1547" width="11.28515625" style="3" bestFit="1" customWidth="1"/>
    <col min="1548" max="1793" width="9.140625" style="3"/>
    <col min="1794" max="1794" width="6.140625" style="3" customWidth="1"/>
    <col min="1795" max="1795" width="25.7109375" style="3" customWidth="1"/>
    <col min="1796" max="1798" width="7.7109375" style="3" customWidth="1"/>
    <col min="1799" max="1801" width="10.7109375" style="3" customWidth="1"/>
    <col min="1802" max="1802" width="9.140625" style="3"/>
    <col min="1803" max="1803" width="11.28515625" style="3" bestFit="1" customWidth="1"/>
    <col min="1804" max="2049" width="9.140625" style="3"/>
    <col min="2050" max="2050" width="6.140625" style="3" customWidth="1"/>
    <col min="2051" max="2051" width="25.7109375" style="3" customWidth="1"/>
    <col min="2052" max="2054" width="7.7109375" style="3" customWidth="1"/>
    <col min="2055" max="2057" width="10.7109375" style="3" customWidth="1"/>
    <col min="2058" max="2058" width="9.140625" style="3"/>
    <col min="2059" max="2059" width="11.28515625" style="3" bestFit="1" customWidth="1"/>
    <col min="2060" max="2305" width="9.140625" style="3"/>
    <col min="2306" max="2306" width="6.140625" style="3" customWidth="1"/>
    <col min="2307" max="2307" width="25.7109375" style="3" customWidth="1"/>
    <col min="2308" max="2310" width="7.7109375" style="3" customWidth="1"/>
    <col min="2311" max="2313" width="10.7109375" style="3" customWidth="1"/>
    <col min="2314" max="2314" width="9.140625" style="3"/>
    <col min="2315" max="2315" width="11.28515625" style="3" bestFit="1" customWidth="1"/>
    <col min="2316" max="2561" width="9.140625" style="3"/>
    <col min="2562" max="2562" width="6.140625" style="3" customWidth="1"/>
    <col min="2563" max="2563" width="25.7109375" style="3" customWidth="1"/>
    <col min="2564" max="2566" width="7.7109375" style="3" customWidth="1"/>
    <col min="2567" max="2569" width="10.7109375" style="3" customWidth="1"/>
    <col min="2570" max="2570" width="9.140625" style="3"/>
    <col min="2571" max="2571" width="11.28515625" style="3" bestFit="1" customWidth="1"/>
    <col min="2572" max="2817" width="9.140625" style="3"/>
    <col min="2818" max="2818" width="6.140625" style="3" customWidth="1"/>
    <col min="2819" max="2819" width="25.7109375" style="3" customWidth="1"/>
    <col min="2820" max="2822" width="7.7109375" style="3" customWidth="1"/>
    <col min="2823" max="2825" width="10.7109375" style="3" customWidth="1"/>
    <col min="2826" max="2826" width="9.140625" style="3"/>
    <col min="2827" max="2827" width="11.28515625" style="3" bestFit="1" customWidth="1"/>
    <col min="2828" max="3073" width="9.140625" style="3"/>
    <col min="3074" max="3074" width="6.140625" style="3" customWidth="1"/>
    <col min="3075" max="3075" width="25.7109375" style="3" customWidth="1"/>
    <col min="3076" max="3078" width="7.7109375" style="3" customWidth="1"/>
    <col min="3079" max="3081" width="10.7109375" style="3" customWidth="1"/>
    <col min="3082" max="3082" width="9.140625" style="3"/>
    <col min="3083" max="3083" width="11.28515625" style="3" bestFit="1" customWidth="1"/>
    <col min="3084" max="3329" width="9.140625" style="3"/>
    <col min="3330" max="3330" width="6.140625" style="3" customWidth="1"/>
    <col min="3331" max="3331" width="25.7109375" style="3" customWidth="1"/>
    <col min="3332" max="3334" width="7.7109375" style="3" customWidth="1"/>
    <col min="3335" max="3337" width="10.7109375" style="3" customWidth="1"/>
    <col min="3338" max="3338" width="9.140625" style="3"/>
    <col min="3339" max="3339" width="11.28515625" style="3" bestFit="1" customWidth="1"/>
    <col min="3340" max="3585" width="9.140625" style="3"/>
    <col min="3586" max="3586" width="6.140625" style="3" customWidth="1"/>
    <col min="3587" max="3587" width="25.7109375" style="3" customWidth="1"/>
    <col min="3588" max="3590" width="7.7109375" style="3" customWidth="1"/>
    <col min="3591" max="3593" width="10.7109375" style="3" customWidth="1"/>
    <col min="3594" max="3594" width="9.140625" style="3"/>
    <col min="3595" max="3595" width="11.28515625" style="3" bestFit="1" customWidth="1"/>
    <col min="3596" max="3841" width="9.140625" style="3"/>
    <col min="3842" max="3842" width="6.140625" style="3" customWidth="1"/>
    <col min="3843" max="3843" width="25.7109375" style="3" customWidth="1"/>
    <col min="3844" max="3846" width="7.7109375" style="3" customWidth="1"/>
    <col min="3847" max="3849" width="10.7109375" style="3" customWidth="1"/>
    <col min="3850" max="3850" width="9.140625" style="3"/>
    <col min="3851" max="3851" width="11.28515625" style="3" bestFit="1" customWidth="1"/>
    <col min="3852" max="4097" width="9.140625" style="3"/>
    <col min="4098" max="4098" width="6.140625" style="3" customWidth="1"/>
    <col min="4099" max="4099" width="25.7109375" style="3" customWidth="1"/>
    <col min="4100" max="4102" width="7.7109375" style="3" customWidth="1"/>
    <col min="4103" max="4105" width="10.7109375" style="3" customWidth="1"/>
    <col min="4106" max="4106" width="9.140625" style="3"/>
    <col min="4107" max="4107" width="11.28515625" style="3" bestFit="1" customWidth="1"/>
    <col min="4108" max="4353" width="9.140625" style="3"/>
    <col min="4354" max="4354" width="6.140625" style="3" customWidth="1"/>
    <col min="4355" max="4355" width="25.7109375" style="3" customWidth="1"/>
    <col min="4356" max="4358" width="7.7109375" style="3" customWidth="1"/>
    <col min="4359" max="4361" width="10.7109375" style="3" customWidth="1"/>
    <col min="4362" max="4362" width="9.140625" style="3"/>
    <col min="4363" max="4363" width="11.28515625" style="3" bestFit="1" customWidth="1"/>
    <col min="4364" max="4609" width="9.140625" style="3"/>
    <col min="4610" max="4610" width="6.140625" style="3" customWidth="1"/>
    <col min="4611" max="4611" width="25.7109375" style="3" customWidth="1"/>
    <col min="4612" max="4614" width="7.7109375" style="3" customWidth="1"/>
    <col min="4615" max="4617" width="10.7109375" style="3" customWidth="1"/>
    <col min="4618" max="4618" width="9.140625" style="3"/>
    <col min="4619" max="4619" width="11.28515625" style="3" bestFit="1" customWidth="1"/>
    <col min="4620" max="4865" width="9.140625" style="3"/>
    <col min="4866" max="4866" width="6.140625" style="3" customWidth="1"/>
    <col min="4867" max="4867" width="25.7109375" style="3" customWidth="1"/>
    <col min="4868" max="4870" width="7.7109375" style="3" customWidth="1"/>
    <col min="4871" max="4873" width="10.7109375" style="3" customWidth="1"/>
    <col min="4874" max="4874" width="9.140625" style="3"/>
    <col min="4875" max="4875" width="11.28515625" style="3" bestFit="1" customWidth="1"/>
    <col min="4876" max="5121" width="9.140625" style="3"/>
    <col min="5122" max="5122" width="6.140625" style="3" customWidth="1"/>
    <col min="5123" max="5123" width="25.7109375" style="3" customWidth="1"/>
    <col min="5124" max="5126" width="7.7109375" style="3" customWidth="1"/>
    <col min="5127" max="5129" width="10.7109375" style="3" customWidth="1"/>
    <col min="5130" max="5130" width="9.140625" style="3"/>
    <col min="5131" max="5131" width="11.28515625" style="3" bestFit="1" customWidth="1"/>
    <col min="5132" max="5377" width="9.140625" style="3"/>
    <col min="5378" max="5378" width="6.140625" style="3" customWidth="1"/>
    <col min="5379" max="5379" width="25.7109375" style="3" customWidth="1"/>
    <col min="5380" max="5382" width="7.7109375" style="3" customWidth="1"/>
    <col min="5383" max="5385" width="10.7109375" style="3" customWidth="1"/>
    <col min="5386" max="5386" width="9.140625" style="3"/>
    <col min="5387" max="5387" width="11.28515625" style="3" bestFit="1" customWidth="1"/>
    <col min="5388" max="5633" width="9.140625" style="3"/>
    <col min="5634" max="5634" width="6.140625" style="3" customWidth="1"/>
    <col min="5635" max="5635" width="25.7109375" style="3" customWidth="1"/>
    <col min="5636" max="5638" width="7.7109375" style="3" customWidth="1"/>
    <col min="5639" max="5641" width="10.7109375" style="3" customWidth="1"/>
    <col min="5642" max="5642" width="9.140625" style="3"/>
    <col min="5643" max="5643" width="11.28515625" style="3" bestFit="1" customWidth="1"/>
    <col min="5644" max="5889" width="9.140625" style="3"/>
    <col min="5890" max="5890" width="6.140625" style="3" customWidth="1"/>
    <col min="5891" max="5891" width="25.7109375" style="3" customWidth="1"/>
    <col min="5892" max="5894" width="7.7109375" style="3" customWidth="1"/>
    <col min="5895" max="5897" width="10.7109375" style="3" customWidth="1"/>
    <col min="5898" max="5898" width="9.140625" style="3"/>
    <col min="5899" max="5899" width="11.28515625" style="3" bestFit="1" customWidth="1"/>
    <col min="5900" max="6145" width="9.140625" style="3"/>
    <col min="6146" max="6146" width="6.140625" style="3" customWidth="1"/>
    <col min="6147" max="6147" width="25.7109375" style="3" customWidth="1"/>
    <col min="6148" max="6150" width="7.7109375" style="3" customWidth="1"/>
    <col min="6151" max="6153" width="10.7109375" style="3" customWidth="1"/>
    <col min="6154" max="6154" width="9.140625" style="3"/>
    <col min="6155" max="6155" width="11.28515625" style="3" bestFit="1" customWidth="1"/>
    <col min="6156" max="6401" width="9.140625" style="3"/>
    <col min="6402" max="6402" width="6.140625" style="3" customWidth="1"/>
    <col min="6403" max="6403" width="25.7109375" style="3" customWidth="1"/>
    <col min="6404" max="6406" width="7.7109375" style="3" customWidth="1"/>
    <col min="6407" max="6409" width="10.7109375" style="3" customWidth="1"/>
    <col min="6410" max="6410" width="9.140625" style="3"/>
    <col min="6411" max="6411" width="11.28515625" style="3" bestFit="1" customWidth="1"/>
    <col min="6412" max="6657" width="9.140625" style="3"/>
    <col min="6658" max="6658" width="6.140625" style="3" customWidth="1"/>
    <col min="6659" max="6659" width="25.7109375" style="3" customWidth="1"/>
    <col min="6660" max="6662" width="7.7109375" style="3" customWidth="1"/>
    <col min="6663" max="6665" width="10.7109375" style="3" customWidth="1"/>
    <col min="6666" max="6666" width="9.140625" style="3"/>
    <col min="6667" max="6667" width="11.28515625" style="3" bestFit="1" customWidth="1"/>
    <col min="6668" max="6913" width="9.140625" style="3"/>
    <col min="6914" max="6914" width="6.140625" style="3" customWidth="1"/>
    <col min="6915" max="6915" width="25.7109375" style="3" customWidth="1"/>
    <col min="6916" max="6918" width="7.7109375" style="3" customWidth="1"/>
    <col min="6919" max="6921" width="10.7109375" style="3" customWidth="1"/>
    <col min="6922" max="6922" width="9.140625" style="3"/>
    <col min="6923" max="6923" width="11.28515625" style="3" bestFit="1" customWidth="1"/>
    <col min="6924" max="7169" width="9.140625" style="3"/>
    <col min="7170" max="7170" width="6.140625" style="3" customWidth="1"/>
    <col min="7171" max="7171" width="25.7109375" style="3" customWidth="1"/>
    <col min="7172" max="7174" width="7.7109375" style="3" customWidth="1"/>
    <col min="7175" max="7177" width="10.7109375" style="3" customWidth="1"/>
    <col min="7178" max="7178" width="9.140625" style="3"/>
    <col min="7179" max="7179" width="11.28515625" style="3" bestFit="1" customWidth="1"/>
    <col min="7180" max="7425" width="9.140625" style="3"/>
    <col min="7426" max="7426" width="6.140625" style="3" customWidth="1"/>
    <col min="7427" max="7427" width="25.7109375" style="3" customWidth="1"/>
    <col min="7428" max="7430" width="7.7109375" style="3" customWidth="1"/>
    <col min="7431" max="7433" width="10.7109375" style="3" customWidth="1"/>
    <col min="7434" max="7434" width="9.140625" style="3"/>
    <col min="7435" max="7435" width="11.28515625" style="3" bestFit="1" customWidth="1"/>
    <col min="7436" max="7681" width="9.140625" style="3"/>
    <col min="7682" max="7682" width="6.140625" style="3" customWidth="1"/>
    <col min="7683" max="7683" width="25.7109375" style="3" customWidth="1"/>
    <col min="7684" max="7686" width="7.7109375" style="3" customWidth="1"/>
    <col min="7687" max="7689" width="10.7109375" style="3" customWidth="1"/>
    <col min="7690" max="7690" width="9.140625" style="3"/>
    <col min="7691" max="7691" width="11.28515625" style="3" bestFit="1" customWidth="1"/>
    <col min="7692" max="7937" width="9.140625" style="3"/>
    <col min="7938" max="7938" width="6.140625" style="3" customWidth="1"/>
    <col min="7939" max="7939" width="25.7109375" style="3" customWidth="1"/>
    <col min="7940" max="7942" width="7.7109375" style="3" customWidth="1"/>
    <col min="7943" max="7945" width="10.7109375" style="3" customWidth="1"/>
    <col min="7946" max="7946" width="9.140625" style="3"/>
    <col min="7947" max="7947" width="11.28515625" style="3" bestFit="1" customWidth="1"/>
    <col min="7948" max="8193" width="9.140625" style="3"/>
    <col min="8194" max="8194" width="6.140625" style="3" customWidth="1"/>
    <col min="8195" max="8195" width="25.7109375" style="3" customWidth="1"/>
    <col min="8196" max="8198" width="7.7109375" style="3" customWidth="1"/>
    <col min="8199" max="8201" width="10.7109375" style="3" customWidth="1"/>
    <col min="8202" max="8202" width="9.140625" style="3"/>
    <col min="8203" max="8203" width="11.28515625" style="3" bestFit="1" customWidth="1"/>
    <col min="8204" max="8449" width="9.140625" style="3"/>
    <col min="8450" max="8450" width="6.140625" style="3" customWidth="1"/>
    <col min="8451" max="8451" width="25.7109375" style="3" customWidth="1"/>
    <col min="8452" max="8454" width="7.7109375" style="3" customWidth="1"/>
    <col min="8455" max="8457" width="10.7109375" style="3" customWidth="1"/>
    <col min="8458" max="8458" width="9.140625" style="3"/>
    <col min="8459" max="8459" width="11.28515625" style="3" bestFit="1" customWidth="1"/>
    <col min="8460" max="8705" width="9.140625" style="3"/>
    <col min="8706" max="8706" width="6.140625" style="3" customWidth="1"/>
    <col min="8707" max="8707" width="25.7109375" style="3" customWidth="1"/>
    <col min="8708" max="8710" width="7.7109375" style="3" customWidth="1"/>
    <col min="8711" max="8713" width="10.7109375" style="3" customWidth="1"/>
    <col min="8714" max="8714" width="9.140625" style="3"/>
    <col min="8715" max="8715" width="11.28515625" style="3" bestFit="1" customWidth="1"/>
    <col min="8716" max="8961" width="9.140625" style="3"/>
    <col min="8962" max="8962" width="6.140625" style="3" customWidth="1"/>
    <col min="8963" max="8963" width="25.7109375" style="3" customWidth="1"/>
    <col min="8964" max="8966" width="7.7109375" style="3" customWidth="1"/>
    <col min="8967" max="8969" width="10.7109375" style="3" customWidth="1"/>
    <col min="8970" max="8970" width="9.140625" style="3"/>
    <col min="8971" max="8971" width="11.28515625" style="3" bestFit="1" customWidth="1"/>
    <col min="8972" max="9217" width="9.140625" style="3"/>
    <col min="9218" max="9218" width="6.140625" style="3" customWidth="1"/>
    <col min="9219" max="9219" width="25.7109375" style="3" customWidth="1"/>
    <col min="9220" max="9222" width="7.7109375" style="3" customWidth="1"/>
    <col min="9223" max="9225" width="10.7109375" style="3" customWidth="1"/>
    <col min="9226" max="9226" width="9.140625" style="3"/>
    <col min="9227" max="9227" width="11.28515625" style="3" bestFit="1" customWidth="1"/>
    <col min="9228" max="9473" width="9.140625" style="3"/>
    <col min="9474" max="9474" width="6.140625" style="3" customWidth="1"/>
    <col min="9475" max="9475" width="25.7109375" style="3" customWidth="1"/>
    <col min="9476" max="9478" width="7.7109375" style="3" customWidth="1"/>
    <col min="9479" max="9481" width="10.7109375" style="3" customWidth="1"/>
    <col min="9482" max="9482" width="9.140625" style="3"/>
    <col min="9483" max="9483" width="11.28515625" style="3" bestFit="1" customWidth="1"/>
    <col min="9484" max="9729" width="9.140625" style="3"/>
    <col min="9730" max="9730" width="6.140625" style="3" customWidth="1"/>
    <col min="9731" max="9731" width="25.7109375" style="3" customWidth="1"/>
    <col min="9732" max="9734" width="7.7109375" style="3" customWidth="1"/>
    <col min="9735" max="9737" width="10.7109375" style="3" customWidth="1"/>
    <col min="9738" max="9738" width="9.140625" style="3"/>
    <col min="9739" max="9739" width="11.28515625" style="3" bestFit="1" customWidth="1"/>
    <col min="9740" max="9985" width="9.140625" style="3"/>
    <col min="9986" max="9986" width="6.140625" style="3" customWidth="1"/>
    <col min="9987" max="9987" width="25.7109375" style="3" customWidth="1"/>
    <col min="9988" max="9990" width="7.7109375" style="3" customWidth="1"/>
    <col min="9991" max="9993" width="10.7109375" style="3" customWidth="1"/>
    <col min="9994" max="9994" width="9.140625" style="3"/>
    <col min="9995" max="9995" width="11.28515625" style="3" bestFit="1" customWidth="1"/>
    <col min="9996" max="10241" width="9.140625" style="3"/>
    <col min="10242" max="10242" width="6.140625" style="3" customWidth="1"/>
    <col min="10243" max="10243" width="25.7109375" style="3" customWidth="1"/>
    <col min="10244" max="10246" width="7.7109375" style="3" customWidth="1"/>
    <col min="10247" max="10249" width="10.7109375" style="3" customWidth="1"/>
    <col min="10250" max="10250" width="9.140625" style="3"/>
    <col min="10251" max="10251" width="11.28515625" style="3" bestFit="1" customWidth="1"/>
    <col min="10252" max="10497" width="9.140625" style="3"/>
    <col min="10498" max="10498" width="6.140625" style="3" customWidth="1"/>
    <col min="10499" max="10499" width="25.7109375" style="3" customWidth="1"/>
    <col min="10500" max="10502" width="7.7109375" style="3" customWidth="1"/>
    <col min="10503" max="10505" width="10.7109375" style="3" customWidth="1"/>
    <col min="10506" max="10506" width="9.140625" style="3"/>
    <col min="10507" max="10507" width="11.28515625" style="3" bestFit="1" customWidth="1"/>
    <col min="10508" max="10753" width="9.140625" style="3"/>
    <col min="10754" max="10754" width="6.140625" style="3" customWidth="1"/>
    <col min="10755" max="10755" width="25.7109375" style="3" customWidth="1"/>
    <col min="10756" max="10758" width="7.7109375" style="3" customWidth="1"/>
    <col min="10759" max="10761" width="10.7109375" style="3" customWidth="1"/>
    <col min="10762" max="10762" width="9.140625" style="3"/>
    <col min="10763" max="10763" width="11.28515625" style="3" bestFit="1" customWidth="1"/>
    <col min="10764" max="11009" width="9.140625" style="3"/>
    <col min="11010" max="11010" width="6.140625" style="3" customWidth="1"/>
    <col min="11011" max="11011" width="25.7109375" style="3" customWidth="1"/>
    <col min="11012" max="11014" width="7.7109375" style="3" customWidth="1"/>
    <col min="11015" max="11017" width="10.7109375" style="3" customWidth="1"/>
    <col min="11018" max="11018" width="9.140625" style="3"/>
    <col min="11019" max="11019" width="11.28515625" style="3" bestFit="1" customWidth="1"/>
    <col min="11020" max="11265" width="9.140625" style="3"/>
    <col min="11266" max="11266" width="6.140625" style="3" customWidth="1"/>
    <col min="11267" max="11267" width="25.7109375" style="3" customWidth="1"/>
    <col min="11268" max="11270" width="7.7109375" style="3" customWidth="1"/>
    <col min="11271" max="11273" width="10.7109375" style="3" customWidth="1"/>
    <col min="11274" max="11274" width="9.140625" style="3"/>
    <col min="11275" max="11275" width="11.28515625" style="3" bestFit="1" customWidth="1"/>
    <col min="11276" max="11521" width="9.140625" style="3"/>
    <col min="11522" max="11522" width="6.140625" style="3" customWidth="1"/>
    <col min="11523" max="11523" width="25.7109375" style="3" customWidth="1"/>
    <col min="11524" max="11526" width="7.7109375" style="3" customWidth="1"/>
    <col min="11527" max="11529" width="10.7109375" style="3" customWidth="1"/>
    <col min="11530" max="11530" width="9.140625" style="3"/>
    <col min="11531" max="11531" width="11.28515625" style="3" bestFit="1" customWidth="1"/>
    <col min="11532" max="11777" width="9.140625" style="3"/>
    <col min="11778" max="11778" width="6.140625" style="3" customWidth="1"/>
    <col min="11779" max="11779" width="25.7109375" style="3" customWidth="1"/>
    <col min="11780" max="11782" width="7.7109375" style="3" customWidth="1"/>
    <col min="11783" max="11785" width="10.7109375" style="3" customWidth="1"/>
    <col min="11786" max="11786" width="9.140625" style="3"/>
    <col min="11787" max="11787" width="11.28515625" style="3" bestFit="1" customWidth="1"/>
    <col min="11788" max="12033" width="9.140625" style="3"/>
    <col min="12034" max="12034" width="6.140625" style="3" customWidth="1"/>
    <col min="12035" max="12035" width="25.7109375" style="3" customWidth="1"/>
    <col min="12036" max="12038" width="7.7109375" style="3" customWidth="1"/>
    <col min="12039" max="12041" width="10.7109375" style="3" customWidth="1"/>
    <col min="12042" max="12042" width="9.140625" style="3"/>
    <col min="12043" max="12043" width="11.28515625" style="3" bestFit="1" customWidth="1"/>
    <col min="12044" max="12289" width="9.140625" style="3"/>
    <col min="12290" max="12290" width="6.140625" style="3" customWidth="1"/>
    <col min="12291" max="12291" width="25.7109375" style="3" customWidth="1"/>
    <col min="12292" max="12294" width="7.7109375" style="3" customWidth="1"/>
    <col min="12295" max="12297" width="10.7109375" style="3" customWidth="1"/>
    <col min="12298" max="12298" width="9.140625" style="3"/>
    <col min="12299" max="12299" width="11.28515625" style="3" bestFit="1" customWidth="1"/>
    <col min="12300" max="12545" width="9.140625" style="3"/>
    <col min="12546" max="12546" width="6.140625" style="3" customWidth="1"/>
    <col min="12547" max="12547" width="25.7109375" style="3" customWidth="1"/>
    <col min="12548" max="12550" width="7.7109375" style="3" customWidth="1"/>
    <col min="12551" max="12553" width="10.7109375" style="3" customWidth="1"/>
    <col min="12554" max="12554" width="9.140625" style="3"/>
    <col min="12555" max="12555" width="11.28515625" style="3" bestFit="1" customWidth="1"/>
    <col min="12556" max="12801" width="9.140625" style="3"/>
    <col min="12802" max="12802" width="6.140625" style="3" customWidth="1"/>
    <col min="12803" max="12803" width="25.7109375" style="3" customWidth="1"/>
    <col min="12804" max="12806" width="7.7109375" style="3" customWidth="1"/>
    <col min="12807" max="12809" width="10.7109375" style="3" customWidth="1"/>
    <col min="12810" max="12810" width="9.140625" style="3"/>
    <col min="12811" max="12811" width="11.28515625" style="3" bestFit="1" customWidth="1"/>
    <col min="12812" max="13057" width="9.140625" style="3"/>
    <col min="13058" max="13058" width="6.140625" style="3" customWidth="1"/>
    <col min="13059" max="13059" width="25.7109375" style="3" customWidth="1"/>
    <col min="13060" max="13062" width="7.7109375" style="3" customWidth="1"/>
    <col min="13063" max="13065" width="10.7109375" style="3" customWidth="1"/>
    <col min="13066" max="13066" width="9.140625" style="3"/>
    <col min="13067" max="13067" width="11.28515625" style="3" bestFit="1" customWidth="1"/>
    <col min="13068" max="13313" width="9.140625" style="3"/>
    <col min="13314" max="13314" width="6.140625" style="3" customWidth="1"/>
    <col min="13315" max="13315" width="25.7109375" style="3" customWidth="1"/>
    <col min="13316" max="13318" width="7.7109375" style="3" customWidth="1"/>
    <col min="13319" max="13321" width="10.7109375" style="3" customWidth="1"/>
    <col min="13322" max="13322" width="9.140625" style="3"/>
    <col min="13323" max="13323" width="11.28515625" style="3" bestFit="1" customWidth="1"/>
    <col min="13324" max="13569" width="9.140625" style="3"/>
    <col min="13570" max="13570" width="6.140625" style="3" customWidth="1"/>
    <col min="13571" max="13571" width="25.7109375" style="3" customWidth="1"/>
    <col min="13572" max="13574" width="7.7109375" style="3" customWidth="1"/>
    <col min="13575" max="13577" width="10.7109375" style="3" customWidth="1"/>
    <col min="13578" max="13578" width="9.140625" style="3"/>
    <col min="13579" max="13579" width="11.28515625" style="3" bestFit="1" customWidth="1"/>
    <col min="13580" max="13825" width="9.140625" style="3"/>
    <col min="13826" max="13826" width="6.140625" style="3" customWidth="1"/>
    <col min="13827" max="13827" width="25.7109375" style="3" customWidth="1"/>
    <col min="13828" max="13830" width="7.7109375" style="3" customWidth="1"/>
    <col min="13831" max="13833" width="10.7109375" style="3" customWidth="1"/>
    <col min="13834" max="13834" width="9.140625" style="3"/>
    <col min="13835" max="13835" width="11.28515625" style="3" bestFit="1" customWidth="1"/>
    <col min="13836" max="14081" width="9.140625" style="3"/>
    <col min="14082" max="14082" width="6.140625" style="3" customWidth="1"/>
    <col min="14083" max="14083" width="25.7109375" style="3" customWidth="1"/>
    <col min="14084" max="14086" width="7.7109375" style="3" customWidth="1"/>
    <col min="14087" max="14089" width="10.7109375" style="3" customWidth="1"/>
    <col min="14090" max="14090" width="9.140625" style="3"/>
    <col min="14091" max="14091" width="11.28515625" style="3" bestFit="1" customWidth="1"/>
    <col min="14092" max="14337" width="9.140625" style="3"/>
    <col min="14338" max="14338" width="6.140625" style="3" customWidth="1"/>
    <col min="14339" max="14339" width="25.7109375" style="3" customWidth="1"/>
    <col min="14340" max="14342" width="7.7109375" style="3" customWidth="1"/>
    <col min="14343" max="14345" width="10.7109375" style="3" customWidth="1"/>
    <col min="14346" max="14346" width="9.140625" style="3"/>
    <col min="14347" max="14347" width="11.28515625" style="3" bestFit="1" customWidth="1"/>
    <col min="14348" max="14593" width="9.140625" style="3"/>
    <col min="14594" max="14594" width="6.140625" style="3" customWidth="1"/>
    <col min="14595" max="14595" width="25.7109375" style="3" customWidth="1"/>
    <col min="14596" max="14598" width="7.7109375" style="3" customWidth="1"/>
    <col min="14599" max="14601" width="10.7109375" style="3" customWidth="1"/>
    <col min="14602" max="14602" width="9.140625" style="3"/>
    <col min="14603" max="14603" width="11.28515625" style="3" bestFit="1" customWidth="1"/>
    <col min="14604" max="14849" width="9.140625" style="3"/>
    <col min="14850" max="14850" width="6.140625" style="3" customWidth="1"/>
    <col min="14851" max="14851" width="25.7109375" style="3" customWidth="1"/>
    <col min="14852" max="14854" width="7.7109375" style="3" customWidth="1"/>
    <col min="14855" max="14857" width="10.7109375" style="3" customWidth="1"/>
    <col min="14858" max="14858" width="9.140625" style="3"/>
    <col min="14859" max="14859" width="11.28515625" style="3" bestFit="1" customWidth="1"/>
    <col min="14860" max="15105" width="9.140625" style="3"/>
    <col min="15106" max="15106" width="6.140625" style="3" customWidth="1"/>
    <col min="15107" max="15107" width="25.7109375" style="3" customWidth="1"/>
    <col min="15108" max="15110" width="7.7109375" style="3" customWidth="1"/>
    <col min="15111" max="15113" width="10.7109375" style="3" customWidth="1"/>
    <col min="15114" max="15114" width="9.140625" style="3"/>
    <col min="15115" max="15115" width="11.28515625" style="3" bestFit="1" customWidth="1"/>
    <col min="15116" max="15361" width="9.140625" style="3"/>
    <col min="15362" max="15362" width="6.140625" style="3" customWidth="1"/>
    <col min="15363" max="15363" width="25.7109375" style="3" customWidth="1"/>
    <col min="15364" max="15366" width="7.7109375" style="3" customWidth="1"/>
    <col min="15367" max="15369" width="10.7109375" style="3" customWidth="1"/>
    <col min="15370" max="15370" width="9.140625" style="3"/>
    <col min="15371" max="15371" width="11.28515625" style="3" bestFit="1" customWidth="1"/>
    <col min="15372" max="15617" width="9.140625" style="3"/>
    <col min="15618" max="15618" width="6.140625" style="3" customWidth="1"/>
    <col min="15619" max="15619" width="25.7109375" style="3" customWidth="1"/>
    <col min="15620" max="15622" width="7.7109375" style="3" customWidth="1"/>
    <col min="15623" max="15625" width="10.7109375" style="3" customWidth="1"/>
    <col min="15626" max="15626" width="9.140625" style="3"/>
    <col min="15627" max="15627" width="11.28515625" style="3" bestFit="1" customWidth="1"/>
    <col min="15628" max="15873" width="9.140625" style="3"/>
    <col min="15874" max="15874" width="6.140625" style="3" customWidth="1"/>
    <col min="15875" max="15875" width="25.7109375" style="3" customWidth="1"/>
    <col min="15876" max="15878" width="7.7109375" style="3" customWidth="1"/>
    <col min="15879" max="15881" width="10.7109375" style="3" customWidth="1"/>
    <col min="15882" max="15882" width="9.140625" style="3"/>
    <col min="15883" max="15883" width="11.28515625" style="3" bestFit="1" customWidth="1"/>
    <col min="15884" max="16129" width="9.140625" style="3"/>
    <col min="16130" max="16130" width="6.140625" style="3" customWidth="1"/>
    <col min="16131" max="16131" width="25.7109375" style="3" customWidth="1"/>
    <col min="16132" max="16134" width="7.7109375" style="3" customWidth="1"/>
    <col min="16135" max="16137" width="10.7109375" style="3" customWidth="1"/>
    <col min="16138" max="16138" width="9.140625" style="3"/>
    <col min="16139" max="16139" width="11.28515625" style="3" bestFit="1" customWidth="1"/>
    <col min="16140" max="16384" width="9.140625" style="3"/>
  </cols>
  <sheetData>
    <row r="1" spans="2:9" ht="68.25" hidden="1" customHeight="1"/>
    <row r="2" spans="2:9" ht="84.75" customHeight="1">
      <c r="B2" s="11"/>
      <c r="C2" s="12"/>
      <c r="D2" s="130" t="s">
        <v>212</v>
      </c>
      <c r="E2" s="130"/>
      <c r="F2" s="130"/>
      <c r="G2" s="130"/>
      <c r="H2" s="130"/>
      <c r="I2" s="130"/>
    </row>
    <row r="3" spans="2:9" ht="83.25" customHeight="1">
      <c r="B3" s="119" t="s">
        <v>170</v>
      </c>
      <c r="C3" s="119"/>
      <c r="D3" s="119"/>
      <c r="E3" s="119"/>
      <c r="F3" s="119"/>
      <c r="G3" s="119"/>
      <c r="H3" s="119"/>
      <c r="I3" s="119"/>
    </row>
    <row r="4" spans="2:9" ht="31.5" customHeight="1">
      <c r="B4" s="121" t="s">
        <v>142</v>
      </c>
      <c r="C4" s="122"/>
      <c r="D4" s="122"/>
      <c r="E4" s="122"/>
      <c r="F4" s="122"/>
      <c r="G4" s="122"/>
      <c r="H4" s="122"/>
      <c r="I4" s="123"/>
    </row>
    <row r="5" spans="2:9" s="28" customFormat="1" ht="182.2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s="53" customFormat="1" ht="23.25" customHeight="1">
      <c r="B6" s="23">
        <v>1</v>
      </c>
      <c r="C6" s="24" t="s">
        <v>1</v>
      </c>
      <c r="D6" s="25">
        <v>1</v>
      </c>
      <c r="E6" s="25">
        <v>1</v>
      </c>
      <c r="F6" s="25">
        <v>1</v>
      </c>
      <c r="G6" s="23">
        <v>210000</v>
      </c>
      <c r="H6" s="23">
        <f>G6*F6</f>
        <v>210000</v>
      </c>
      <c r="I6" s="23">
        <f>H6*13</f>
        <v>2730000</v>
      </c>
    </row>
    <row r="7" spans="2:9" s="53" customFormat="1" ht="27.75" customHeight="1">
      <c r="B7" s="23">
        <v>2</v>
      </c>
      <c r="C7" s="24" t="s">
        <v>2</v>
      </c>
      <c r="D7" s="25">
        <v>1</v>
      </c>
      <c r="E7" s="25">
        <v>1</v>
      </c>
      <c r="F7" s="25">
        <v>1</v>
      </c>
      <c r="G7" s="23">
        <v>120000</v>
      </c>
      <c r="H7" s="23">
        <f t="shared" ref="H7:H22" si="0">G7*F7</f>
        <v>120000</v>
      </c>
      <c r="I7" s="23">
        <f t="shared" ref="I7:I22" si="1">H7*13</f>
        <v>1560000</v>
      </c>
    </row>
    <row r="8" spans="2:9" s="53" customFormat="1" ht="23.25" customHeight="1">
      <c r="B8" s="23">
        <v>3</v>
      </c>
      <c r="C8" s="24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9" s="53" customFormat="1" ht="23.25" customHeight="1">
      <c r="B9" s="23">
        <v>4</v>
      </c>
      <c r="C9" s="24" t="s">
        <v>4</v>
      </c>
      <c r="D9" s="25">
        <v>1</v>
      </c>
      <c r="E9" s="25">
        <v>1</v>
      </c>
      <c r="F9" s="25">
        <v>1</v>
      </c>
      <c r="G9" s="23">
        <v>110000</v>
      </c>
      <c r="H9" s="23">
        <f t="shared" si="0"/>
        <v>110000</v>
      </c>
      <c r="I9" s="23">
        <f t="shared" si="1"/>
        <v>1430000</v>
      </c>
    </row>
    <row r="10" spans="2:9" s="53" customFormat="1" ht="23.25" customHeight="1">
      <c r="B10" s="23">
        <v>5</v>
      </c>
      <c r="C10" s="24" t="s">
        <v>6</v>
      </c>
      <c r="D10" s="25">
        <v>3</v>
      </c>
      <c r="E10" s="25">
        <v>1.17</v>
      </c>
      <c r="F10" s="25">
        <v>3.51</v>
      </c>
      <c r="G10" s="23">
        <v>120000</v>
      </c>
      <c r="H10" s="23">
        <f t="shared" si="0"/>
        <v>421200</v>
      </c>
      <c r="I10" s="23">
        <f t="shared" si="1"/>
        <v>5475600</v>
      </c>
    </row>
    <row r="11" spans="2:9" s="53" customFormat="1" ht="23.25" customHeight="1">
      <c r="B11" s="23">
        <v>6</v>
      </c>
      <c r="C11" s="24" t="s">
        <v>145</v>
      </c>
      <c r="D11" s="25">
        <v>1</v>
      </c>
      <c r="E11" s="25">
        <v>1.4</v>
      </c>
      <c r="F11" s="25">
        <v>1.4</v>
      </c>
      <c r="G11" s="23">
        <v>120000</v>
      </c>
      <c r="H11" s="23">
        <f t="shared" si="0"/>
        <v>168000</v>
      </c>
      <c r="I11" s="23">
        <f t="shared" si="1"/>
        <v>2184000</v>
      </c>
    </row>
    <row r="12" spans="2:9" s="53" customFormat="1" ht="23.25" customHeight="1">
      <c r="B12" s="23">
        <v>7</v>
      </c>
      <c r="C12" s="24" t="s">
        <v>105</v>
      </c>
      <c r="D12" s="25">
        <v>1</v>
      </c>
      <c r="E12" s="25">
        <v>0.5</v>
      </c>
      <c r="F12" s="25">
        <v>0.5</v>
      </c>
      <c r="G12" s="23">
        <v>120000</v>
      </c>
      <c r="H12" s="23">
        <f t="shared" si="0"/>
        <v>60000</v>
      </c>
      <c r="I12" s="23">
        <f t="shared" si="1"/>
        <v>780000</v>
      </c>
    </row>
    <row r="13" spans="2:9" s="53" customFormat="1" ht="26.25" customHeight="1">
      <c r="B13" s="23">
        <v>8</v>
      </c>
      <c r="C13" s="24" t="s">
        <v>7</v>
      </c>
      <c r="D13" s="25">
        <v>3</v>
      </c>
      <c r="E13" s="25">
        <v>1</v>
      </c>
      <c r="F13" s="25">
        <v>3</v>
      </c>
      <c r="G13" s="23">
        <v>110000</v>
      </c>
      <c r="H13" s="23">
        <f t="shared" si="0"/>
        <v>330000</v>
      </c>
      <c r="I13" s="23">
        <f t="shared" si="1"/>
        <v>4290000</v>
      </c>
    </row>
    <row r="14" spans="2:9" s="53" customFormat="1" ht="27.75" customHeight="1">
      <c r="B14" s="23">
        <v>9</v>
      </c>
      <c r="C14" s="24" t="s">
        <v>7</v>
      </c>
      <c r="D14" s="25">
        <v>1</v>
      </c>
      <c r="E14" s="25">
        <v>1.3</v>
      </c>
      <c r="F14" s="25">
        <v>1.3</v>
      </c>
      <c r="G14" s="23">
        <v>110000</v>
      </c>
      <c r="H14" s="23">
        <f t="shared" si="0"/>
        <v>143000</v>
      </c>
      <c r="I14" s="23">
        <f t="shared" si="1"/>
        <v>1859000</v>
      </c>
    </row>
    <row r="15" spans="2:9" s="53" customFormat="1" ht="23.25" customHeight="1">
      <c r="B15" s="23">
        <v>10</v>
      </c>
      <c r="C15" s="24" t="s">
        <v>8</v>
      </c>
      <c r="D15" s="25">
        <v>1</v>
      </c>
      <c r="E15" s="25">
        <v>1</v>
      </c>
      <c r="F15" s="25">
        <v>1</v>
      </c>
      <c r="G15" s="23">
        <v>105000</v>
      </c>
      <c r="H15" s="23">
        <f t="shared" si="0"/>
        <v>105000</v>
      </c>
      <c r="I15" s="23">
        <f t="shared" si="1"/>
        <v>1365000</v>
      </c>
    </row>
    <row r="16" spans="2:9" s="53" customFormat="1" ht="23.25" customHeight="1">
      <c r="B16" s="23">
        <v>11</v>
      </c>
      <c r="C16" s="24" t="s">
        <v>120</v>
      </c>
      <c r="D16" s="25">
        <v>1</v>
      </c>
      <c r="E16" s="25">
        <v>1</v>
      </c>
      <c r="F16" s="25">
        <v>1</v>
      </c>
      <c r="G16" s="23">
        <v>105000</v>
      </c>
      <c r="H16" s="23">
        <f t="shared" si="0"/>
        <v>105000</v>
      </c>
      <c r="I16" s="23">
        <f t="shared" si="1"/>
        <v>1365000</v>
      </c>
    </row>
    <row r="17" spans="2:9" s="53" customFormat="1" ht="23.25" customHeight="1">
      <c r="B17" s="23">
        <v>12</v>
      </c>
      <c r="C17" s="24" t="s">
        <v>10</v>
      </c>
      <c r="D17" s="25">
        <v>1</v>
      </c>
      <c r="E17" s="25">
        <v>0.5</v>
      </c>
      <c r="F17" s="25">
        <v>0.5</v>
      </c>
      <c r="G17" s="23">
        <v>105000</v>
      </c>
      <c r="H17" s="23">
        <f t="shared" si="0"/>
        <v>52500</v>
      </c>
      <c r="I17" s="23">
        <f t="shared" si="1"/>
        <v>682500</v>
      </c>
    </row>
    <row r="18" spans="2:9" s="53" customFormat="1" ht="30.75" customHeight="1">
      <c r="B18" s="23">
        <v>13</v>
      </c>
      <c r="C18" s="24" t="s">
        <v>11</v>
      </c>
      <c r="D18" s="25">
        <v>1</v>
      </c>
      <c r="E18" s="25">
        <v>1</v>
      </c>
      <c r="F18" s="25">
        <v>1</v>
      </c>
      <c r="G18" s="23">
        <v>120000</v>
      </c>
      <c r="H18" s="23">
        <f t="shared" si="0"/>
        <v>120000</v>
      </c>
      <c r="I18" s="23">
        <f t="shared" si="1"/>
        <v>1560000</v>
      </c>
    </row>
    <row r="19" spans="2:9" s="53" customFormat="1" ht="28.5" customHeight="1">
      <c r="B19" s="23">
        <v>14</v>
      </c>
      <c r="C19" s="24" t="s">
        <v>12</v>
      </c>
      <c r="D19" s="25">
        <v>1</v>
      </c>
      <c r="E19" s="25">
        <v>0.5</v>
      </c>
      <c r="F19" s="25">
        <v>0.5</v>
      </c>
      <c r="G19" s="23">
        <v>120000</v>
      </c>
      <c r="H19" s="23">
        <f t="shared" si="0"/>
        <v>60000</v>
      </c>
      <c r="I19" s="23">
        <f t="shared" si="1"/>
        <v>780000</v>
      </c>
    </row>
    <row r="20" spans="2:9" s="53" customFormat="1" ht="23.25" customHeight="1">
      <c r="B20" s="23">
        <v>15</v>
      </c>
      <c r="C20" s="24" t="s">
        <v>15</v>
      </c>
      <c r="D20" s="25">
        <v>1</v>
      </c>
      <c r="E20" s="25">
        <v>1</v>
      </c>
      <c r="F20" s="25">
        <v>1</v>
      </c>
      <c r="G20" s="23">
        <v>105000</v>
      </c>
      <c r="H20" s="23">
        <f t="shared" si="0"/>
        <v>105000</v>
      </c>
      <c r="I20" s="23">
        <f t="shared" si="1"/>
        <v>1365000</v>
      </c>
    </row>
    <row r="21" spans="2:9" s="53" customFormat="1" ht="23.25" customHeight="1">
      <c r="B21" s="23">
        <v>16</v>
      </c>
      <c r="C21" s="24" t="s">
        <v>117</v>
      </c>
      <c r="D21" s="25">
        <v>1</v>
      </c>
      <c r="E21" s="25">
        <v>0.5</v>
      </c>
      <c r="F21" s="25">
        <v>0.5</v>
      </c>
      <c r="G21" s="25">
        <v>105000</v>
      </c>
      <c r="H21" s="23">
        <f t="shared" si="0"/>
        <v>52500</v>
      </c>
      <c r="I21" s="23">
        <f t="shared" si="1"/>
        <v>682500</v>
      </c>
    </row>
    <row r="22" spans="2:9" s="53" customFormat="1" ht="23.25" customHeight="1">
      <c r="B22" s="23">
        <v>17</v>
      </c>
      <c r="C22" s="24" t="s">
        <v>13</v>
      </c>
      <c r="D22" s="23">
        <v>1</v>
      </c>
      <c r="E22" s="23">
        <v>1</v>
      </c>
      <c r="F22" s="25">
        <v>1</v>
      </c>
      <c r="G22" s="23">
        <v>105000</v>
      </c>
      <c r="H22" s="23">
        <f t="shared" si="0"/>
        <v>105000</v>
      </c>
      <c r="I22" s="23">
        <f t="shared" si="1"/>
        <v>1365000</v>
      </c>
    </row>
    <row r="23" spans="2:9" s="74" customFormat="1" ht="29.25" customHeight="1">
      <c r="B23" s="81"/>
      <c r="C23" s="82" t="s">
        <v>14</v>
      </c>
      <c r="D23" s="83">
        <f>SUM(D6:D22)</f>
        <v>21</v>
      </c>
      <c r="E23" s="83"/>
      <c r="F23" s="83">
        <f>SUM(F6:F22)</f>
        <v>20.21</v>
      </c>
      <c r="G23" s="84"/>
      <c r="H23" s="84">
        <f>SUM(H6:H22)</f>
        <v>2377200</v>
      </c>
      <c r="I23" s="84">
        <f>SUM(I6:I22)</f>
        <v>30903600</v>
      </c>
    </row>
  </sheetData>
  <mergeCells count="3">
    <mergeCell ref="D2:I2"/>
    <mergeCell ref="B4:I4"/>
    <mergeCell ref="B3:I3"/>
  </mergeCells>
  <pageMargins left="0.7" right="0.7" top="0.75" bottom="0.75" header="0.3" footer="0.3"/>
  <pageSetup paperSize="9" scale="85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B2" workbookViewId="0">
      <selection activeCell="B3" sqref="B3:I3"/>
    </sheetView>
  </sheetViews>
  <sheetFormatPr defaultRowHeight="15"/>
  <cols>
    <col min="1" max="1" width="5.28515625" hidden="1" customWidth="1"/>
    <col min="2" max="2" width="6.85546875" customWidth="1"/>
    <col min="3" max="3" width="24.5703125" customWidth="1"/>
    <col min="4" max="4" width="6.42578125" customWidth="1"/>
    <col min="5" max="5" width="6.85546875" customWidth="1"/>
    <col min="6" max="6" width="11.28515625" customWidth="1"/>
    <col min="7" max="7" width="9.28515625" bestFit="1" customWidth="1"/>
    <col min="8" max="8" width="18.85546875" customWidth="1"/>
    <col min="9" max="9" width="14" bestFit="1" customWidth="1"/>
  </cols>
  <sheetData>
    <row r="1" spans="2:9" ht="68.25" hidden="1" customHeight="1"/>
    <row r="2" spans="2:9" ht="66" customHeight="1">
      <c r="B2" s="11"/>
      <c r="C2" s="12"/>
      <c r="D2" s="130" t="s">
        <v>202</v>
      </c>
      <c r="E2" s="130"/>
      <c r="F2" s="130"/>
      <c r="G2" s="130"/>
      <c r="H2" s="130"/>
      <c r="I2" s="130"/>
    </row>
    <row r="3" spans="2:9" ht="69" customHeight="1">
      <c r="B3" s="120" t="s">
        <v>169</v>
      </c>
      <c r="C3" s="120"/>
      <c r="D3" s="120"/>
      <c r="E3" s="120"/>
      <c r="F3" s="120"/>
      <c r="G3" s="120"/>
      <c r="H3" s="120"/>
      <c r="I3" s="120"/>
    </row>
    <row r="4" spans="2:9" ht="30" customHeight="1">
      <c r="B4" s="121" t="s">
        <v>143</v>
      </c>
      <c r="C4" s="122"/>
      <c r="D4" s="122"/>
      <c r="E4" s="122"/>
      <c r="F4" s="122"/>
      <c r="G4" s="122"/>
      <c r="H4" s="122"/>
      <c r="I4" s="123"/>
    </row>
    <row r="5" spans="2:9" ht="183.7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s="3" customFormat="1" ht="21.75" customHeight="1">
      <c r="B6" s="23">
        <v>1</v>
      </c>
      <c r="C6" s="24" t="s">
        <v>1</v>
      </c>
      <c r="D6" s="25">
        <v>1</v>
      </c>
      <c r="E6" s="25">
        <v>1</v>
      </c>
      <c r="F6" s="25">
        <v>1</v>
      </c>
      <c r="G6" s="23">
        <v>210000</v>
      </c>
      <c r="H6" s="23">
        <f>G6*F6</f>
        <v>210000</v>
      </c>
      <c r="I6" s="23">
        <f>H6*13</f>
        <v>2730000</v>
      </c>
    </row>
    <row r="7" spans="2:9" s="3" customFormat="1" ht="32.25" customHeight="1">
      <c r="B7" s="23">
        <v>2</v>
      </c>
      <c r="C7" s="24" t="s">
        <v>2</v>
      </c>
      <c r="D7" s="25">
        <v>1</v>
      </c>
      <c r="E7" s="25">
        <v>1</v>
      </c>
      <c r="F7" s="25">
        <v>1</v>
      </c>
      <c r="G7" s="23">
        <v>120000</v>
      </c>
      <c r="H7" s="23">
        <f t="shared" ref="H7:H22" si="0">G7*F7</f>
        <v>120000</v>
      </c>
      <c r="I7" s="23">
        <f t="shared" ref="I7:I22" si="1">H7*13</f>
        <v>1560000</v>
      </c>
    </row>
    <row r="8" spans="2:9" s="3" customFormat="1" ht="21.75" customHeight="1">
      <c r="B8" s="23">
        <v>3</v>
      </c>
      <c r="C8" s="24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9" s="3" customFormat="1" ht="21.75" customHeight="1">
      <c r="B9" s="23">
        <v>4</v>
      </c>
      <c r="C9" s="24" t="s">
        <v>4</v>
      </c>
      <c r="D9" s="25">
        <v>1</v>
      </c>
      <c r="E9" s="25">
        <v>1</v>
      </c>
      <c r="F9" s="25">
        <v>1</v>
      </c>
      <c r="G9" s="23">
        <v>110000</v>
      </c>
      <c r="H9" s="23">
        <f t="shared" si="0"/>
        <v>110000</v>
      </c>
      <c r="I9" s="23">
        <f t="shared" si="1"/>
        <v>1430000</v>
      </c>
    </row>
    <row r="10" spans="2:9" s="3" customFormat="1" ht="21.75" customHeight="1">
      <c r="B10" s="23">
        <v>5</v>
      </c>
      <c r="C10" s="24" t="s">
        <v>6</v>
      </c>
      <c r="D10" s="25">
        <v>3</v>
      </c>
      <c r="E10" s="25">
        <v>1.17</v>
      </c>
      <c r="F10" s="25">
        <v>3.51</v>
      </c>
      <c r="G10" s="23">
        <v>120000</v>
      </c>
      <c r="H10" s="23">
        <f t="shared" si="0"/>
        <v>421200</v>
      </c>
      <c r="I10" s="23">
        <f t="shared" si="1"/>
        <v>5475600</v>
      </c>
    </row>
    <row r="11" spans="2:9" s="3" customFormat="1" ht="21.75" customHeight="1">
      <c r="B11" s="23">
        <v>6</v>
      </c>
      <c r="C11" s="24" t="s">
        <v>6</v>
      </c>
      <c r="D11" s="25">
        <v>1</v>
      </c>
      <c r="E11" s="25">
        <v>1.4</v>
      </c>
      <c r="F11" s="25">
        <v>1.4</v>
      </c>
      <c r="G11" s="23">
        <v>120000</v>
      </c>
      <c r="H11" s="23">
        <f t="shared" si="0"/>
        <v>168000</v>
      </c>
      <c r="I11" s="23">
        <f t="shared" si="1"/>
        <v>2184000</v>
      </c>
    </row>
    <row r="12" spans="2:9" s="3" customFormat="1" ht="21.75" customHeight="1">
      <c r="B12" s="23">
        <v>7</v>
      </c>
      <c r="C12" s="24" t="s">
        <v>105</v>
      </c>
      <c r="D12" s="25">
        <v>1</v>
      </c>
      <c r="E12" s="25">
        <v>0.5</v>
      </c>
      <c r="F12" s="25">
        <v>0.5</v>
      </c>
      <c r="G12" s="23">
        <v>120000</v>
      </c>
      <c r="H12" s="23">
        <f t="shared" si="0"/>
        <v>60000</v>
      </c>
      <c r="I12" s="23">
        <f t="shared" si="1"/>
        <v>780000</v>
      </c>
    </row>
    <row r="13" spans="2:9" s="3" customFormat="1" ht="21.75" customHeight="1">
      <c r="B13" s="23">
        <v>8</v>
      </c>
      <c r="C13" s="24" t="s">
        <v>7</v>
      </c>
      <c r="D13" s="25">
        <v>3</v>
      </c>
      <c r="E13" s="25">
        <v>1</v>
      </c>
      <c r="F13" s="25">
        <v>3</v>
      </c>
      <c r="G13" s="23">
        <v>110000</v>
      </c>
      <c r="H13" s="23">
        <f t="shared" si="0"/>
        <v>330000</v>
      </c>
      <c r="I13" s="23">
        <f t="shared" si="1"/>
        <v>4290000</v>
      </c>
    </row>
    <row r="14" spans="2:9" s="3" customFormat="1" ht="21.75" customHeight="1">
      <c r="B14" s="23">
        <v>9</v>
      </c>
      <c r="C14" s="24" t="s">
        <v>7</v>
      </c>
      <c r="D14" s="25">
        <v>1</v>
      </c>
      <c r="E14" s="25">
        <v>1.3</v>
      </c>
      <c r="F14" s="25">
        <v>1.3</v>
      </c>
      <c r="G14" s="23">
        <v>110000</v>
      </c>
      <c r="H14" s="23">
        <f t="shared" si="0"/>
        <v>143000</v>
      </c>
      <c r="I14" s="23">
        <f t="shared" si="1"/>
        <v>1859000</v>
      </c>
    </row>
    <row r="15" spans="2:9" s="3" customFormat="1" ht="21.75" customHeight="1">
      <c r="B15" s="23">
        <v>10</v>
      </c>
      <c r="C15" s="24" t="s">
        <v>8</v>
      </c>
      <c r="D15" s="25">
        <v>1</v>
      </c>
      <c r="E15" s="25">
        <v>1</v>
      </c>
      <c r="F15" s="25">
        <v>1</v>
      </c>
      <c r="G15" s="23">
        <v>105000</v>
      </c>
      <c r="H15" s="23">
        <f t="shared" si="0"/>
        <v>105000</v>
      </c>
      <c r="I15" s="23">
        <f t="shared" si="1"/>
        <v>1365000</v>
      </c>
    </row>
    <row r="16" spans="2:9" s="3" customFormat="1" ht="21.75" customHeight="1">
      <c r="B16" s="23">
        <v>11</v>
      </c>
      <c r="C16" s="24" t="s">
        <v>120</v>
      </c>
      <c r="D16" s="25">
        <v>1</v>
      </c>
      <c r="E16" s="25">
        <v>1</v>
      </c>
      <c r="F16" s="25">
        <v>1</v>
      </c>
      <c r="G16" s="23">
        <v>105000</v>
      </c>
      <c r="H16" s="23">
        <f t="shared" si="0"/>
        <v>105000</v>
      </c>
      <c r="I16" s="23">
        <f t="shared" si="1"/>
        <v>1365000</v>
      </c>
    </row>
    <row r="17" spans="2:9" s="3" customFormat="1" ht="21.75" customHeight="1">
      <c r="B17" s="23">
        <v>12</v>
      </c>
      <c r="C17" s="24" t="s">
        <v>10</v>
      </c>
      <c r="D17" s="25">
        <v>1</v>
      </c>
      <c r="E17" s="25">
        <v>0.5</v>
      </c>
      <c r="F17" s="25">
        <v>0.5</v>
      </c>
      <c r="G17" s="23">
        <v>105000</v>
      </c>
      <c r="H17" s="23">
        <f t="shared" si="0"/>
        <v>52500</v>
      </c>
      <c r="I17" s="23">
        <f t="shared" si="1"/>
        <v>682500</v>
      </c>
    </row>
    <row r="18" spans="2:9" s="3" customFormat="1" ht="21.75" customHeight="1">
      <c r="B18" s="23">
        <v>13</v>
      </c>
      <c r="C18" s="24" t="s">
        <v>11</v>
      </c>
      <c r="D18" s="25">
        <v>1</v>
      </c>
      <c r="E18" s="25">
        <v>1</v>
      </c>
      <c r="F18" s="25">
        <v>1</v>
      </c>
      <c r="G18" s="23">
        <v>120000</v>
      </c>
      <c r="H18" s="23">
        <f t="shared" si="0"/>
        <v>120000</v>
      </c>
      <c r="I18" s="23">
        <f t="shared" si="1"/>
        <v>1560000</v>
      </c>
    </row>
    <row r="19" spans="2:9" s="3" customFormat="1" ht="29.25" customHeight="1">
      <c r="B19" s="23">
        <v>14</v>
      </c>
      <c r="C19" s="24" t="s">
        <v>12</v>
      </c>
      <c r="D19" s="25">
        <v>1</v>
      </c>
      <c r="E19" s="25">
        <v>0.5</v>
      </c>
      <c r="F19" s="25">
        <v>0.5</v>
      </c>
      <c r="G19" s="23">
        <v>120000</v>
      </c>
      <c r="H19" s="23">
        <f t="shared" si="0"/>
        <v>60000</v>
      </c>
      <c r="I19" s="23">
        <f t="shared" si="1"/>
        <v>780000</v>
      </c>
    </row>
    <row r="20" spans="2:9" s="3" customFormat="1" ht="21.75" customHeight="1">
      <c r="B20" s="23">
        <v>15</v>
      </c>
      <c r="C20" s="24" t="s">
        <v>15</v>
      </c>
      <c r="D20" s="25">
        <v>1</v>
      </c>
      <c r="E20" s="25">
        <v>1</v>
      </c>
      <c r="F20" s="25">
        <v>1</v>
      </c>
      <c r="G20" s="23">
        <v>105000</v>
      </c>
      <c r="H20" s="23">
        <f t="shared" si="0"/>
        <v>105000</v>
      </c>
      <c r="I20" s="23">
        <f t="shared" si="1"/>
        <v>1365000</v>
      </c>
    </row>
    <row r="21" spans="2:9" s="3" customFormat="1" ht="21.75" customHeight="1">
      <c r="B21" s="23">
        <v>16</v>
      </c>
      <c r="C21" s="24" t="s">
        <v>117</v>
      </c>
      <c r="D21" s="25">
        <v>1</v>
      </c>
      <c r="E21" s="25">
        <v>0.5</v>
      </c>
      <c r="F21" s="25">
        <v>0.5</v>
      </c>
      <c r="G21" s="23">
        <v>105000</v>
      </c>
      <c r="H21" s="23">
        <f t="shared" si="0"/>
        <v>52500</v>
      </c>
      <c r="I21" s="23">
        <f t="shared" si="1"/>
        <v>682500</v>
      </c>
    </row>
    <row r="22" spans="2:9" s="3" customFormat="1" ht="21.75" customHeight="1">
      <c r="B22" s="23">
        <v>17</v>
      </c>
      <c r="C22" s="24" t="s">
        <v>13</v>
      </c>
      <c r="D22" s="23">
        <v>1</v>
      </c>
      <c r="E22" s="23">
        <v>1</v>
      </c>
      <c r="F22" s="25">
        <v>1</v>
      </c>
      <c r="G22" s="23">
        <v>105000</v>
      </c>
      <c r="H22" s="23">
        <f t="shared" si="0"/>
        <v>105000</v>
      </c>
      <c r="I22" s="23">
        <f t="shared" si="1"/>
        <v>1365000</v>
      </c>
    </row>
    <row r="23" spans="2:9" s="74" customFormat="1" ht="21.75" customHeight="1">
      <c r="B23" s="81"/>
      <c r="C23" s="82" t="s">
        <v>14</v>
      </c>
      <c r="D23" s="83">
        <f>SUM(D6:D22)</f>
        <v>21</v>
      </c>
      <c r="E23" s="83"/>
      <c r="F23" s="83">
        <f>SUM(F6:F22)</f>
        <v>20.21</v>
      </c>
      <c r="G23" s="84"/>
      <c r="H23" s="84">
        <f>SUM(H6:H22)</f>
        <v>2377200</v>
      </c>
      <c r="I23" s="84">
        <f>SUM(I6:I22)</f>
        <v>30903600</v>
      </c>
    </row>
    <row r="24" spans="2:9" ht="18.75" customHeight="1"/>
    <row r="25" spans="2:9" ht="18.75" customHeight="1"/>
    <row r="26" spans="2:9" ht="18.75" customHeight="1"/>
  </sheetData>
  <mergeCells count="3">
    <mergeCell ref="D2:I2"/>
    <mergeCell ref="B3:I3"/>
    <mergeCell ref="B4:I4"/>
  </mergeCells>
  <pageMargins left="0.7" right="0.7" top="0.75" bottom="0.75" header="0.3" footer="0.3"/>
  <pageSetup paperSize="9" scale="8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B2" workbookViewId="0">
      <selection activeCell="B4" sqref="B4:I4"/>
    </sheetView>
  </sheetViews>
  <sheetFormatPr defaultRowHeight="15"/>
  <cols>
    <col min="1" max="1" width="5" hidden="1" customWidth="1"/>
    <col min="2" max="2" width="8.5703125" customWidth="1"/>
    <col min="3" max="3" width="24.28515625" customWidth="1"/>
    <col min="4" max="4" width="6.42578125" customWidth="1"/>
    <col min="5" max="5" width="7.42578125" customWidth="1"/>
    <col min="6" max="6" width="10.7109375" customWidth="1"/>
    <col min="7" max="7" width="9.28515625" bestFit="1" customWidth="1"/>
    <col min="8" max="8" width="16.85546875" customWidth="1"/>
    <col min="9" max="9" width="16" customWidth="1"/>
    <col min="10" max="10" width="8.85546875" customWidth="1"/>
  </cols>
  <sheetData>
    <row r="1" spans="2:9" ht="68.25" hidden="1" customHeight="1">
      <c r="I1" s="16"/>
    </row>
    <row r="2" spans="2:9" ht="1.5" customHeight="1">
      <c r="I2" s="16"/>
    </row>
    <row r="3" spans="2:9" ht="66.75" customHeight="1">
      <c r="B3" s="13"/>
      <c r="C3" s="14"/>
      <c r="D3" s="130" t="s">
        <v>203</v>
      </c>
      <c r="E3" s="130"/>
      <c r="F3" s="130"/>
      <c r="G3" s="130"/>
      <c r="H3" s="130"/>
      <c r="I3" s="130"/>
    </row>
    <row r="4" spans="2:9" ht="75" customHeight="1">
      <c r="B4" s="119" t="s">
        <v>144</v>
      </c>
      <c r="C4" s="119"/>
      <c r="D4" s="119"/>
      <c r="E4" s="119"/>
      <c r="F4" s="119"/>
      <c r="G4" s="119"/>
      <c r="H4" s="119"/>
      <c r="I4" s="119"/>
    </row>
    <row r="5" spans="2:9" ht="15.75" customHeight="1">
      <c r="B5" s="131" t="s">
        <v>114</v>
      </c>
      <c r="C5" s="132"/>
      <c r="D5" s="132"/>
      <c r="E5" s="132"/>
      <c r="F5" s="132"/>
      <c r="G5" s="132"/>
      <c r="H5" s="132"/>
      <c r="I5" s="133"/>
    </row>
    <row r="6" spans="2:9" ht="196.5" customHeight="1">
      <c r="B6" s="37" t="s">
        <v>19</v>
      </c>
      <c r="C6" s="38" t="s">
        <v>0</v>
      </c>
      <c r="D6" s="38" t="s">
        <v>26</v>
      </c>
      <c r="E6" s="38" t="s">
        <v>27</v>
      </c>
      <c r="F6" s="38" t="s">
        <v>28</v>
      </c>
      <c r="G6" s="38" t="s">
        <v>30</v>
      </c>
      <c r="H6" s="38" t="s">
        <v>31</v>
      </c>
      <c r="I6" s="38" t="s">
        <v>21</v>
      </c>
    </row>
    <row r="7" spans="2:9" ht="23.25" customHeight="1">
      <c r="B7" s="23">
        <v>1</v>
      </c>
      <c r="C7" s="24" t="s">
        <v>1</v>
      </c>
      <c r="D7" s="25">
        <v>1</v>
      </c>
      <c r="E7" s="25">
        <v>1</v>
      </c>
      <c r="F7" s="25">
        <v>1</v>
      </c>
      <c r="G7" s="23">
        <v>230000</v>
      </c>
      <c r="H7" s="23">
        <f>G7*F7</f>
        <v>230000</v>
      </c>
      <c r="I7" s="23">
        <f>H7*13</f>
        <v>2990000</v>
      </c>
    </row>
    <row r="8" spans="2:9" ht="33.75" customHeight="1">
      <c r="B8" s="23">
        <v>2</v>
      </c>
      <c r="C8" s="24" t="s">
        <v>2</v>
      </c>
      <c r="D8" s="25">
        <v>1</v>
      </c>
      <c r="E8" s="25">
        <v>1</v>
      </c>
      <c r="F8" s="25">
        <v>1</v>
      </c>
      <c r="G8" s="23">
        <v>120000</v>
      </c>
      <c r="H8" s="23">
        <f t="shared" ref="H8:H23" si="0">G8*F8</f>
        <v>120000</v>
      </c>
      <c r="I8" s="23">
        <f t="shared" ref="I8:I23" si="1">H8*13</f>
        <v>1560000</v>
      </c>
    </row>
    <row r="9" spans="2:9">
      <c r="B9" s="23">
        <v>3</v>
      </c>
      <c r="C9" s="24" t="s">
        <v>3</v>
      </c>
      <c r="D9" s="25">
        <v>1</v>
      </c>
      <c r="E9" s="25">
        <v>1</v>
      </c>
      <c r="F9" s="25">
        <v>1</v>
      </c>
      <c r="G9" s="23">
        <v>110000</v>
      </c>
      <c r="H9" s="23">
        <f t="shared" si="0"/>
        <v>110000</v>
      </c>
      <c r="I9" s="23">
        <f t="shared" si="1"/>
        <v>1430000</v>
      </c>
    </row>
    <row r="10" spans="2:9">
      <c r="B10" s="23">
        <v>4</v>
      </c>
      <c r="C10" s="24" t="s">
        <v>116</v>
      </c>
      <c r="D10" s="25">
        <v>1</v>
      </c>
      <c r="E10" s="25">
        <v>1</v>
      </c>
      <c r="F10" s="25">
        <v>1</v>
      </c>
      <c r="G10" s="23">
        <v>110000</v>
      </c>
      <c r="H10" s="23">
        <f t="shared" si="0"/>
        <v>110000</v>
      </c>
      <c r="I10" s="23">
        <f t="shared" si="1"/>
        <v>1430000</v>
      </c>
    </row>
    <row r="11" spans="2:9">
      <c r="B11" s="23">
        <v>5</v>
      </c>
      <c r="C11" s="24" t="s">
        <v>64</v>
      </c>
      <c r="D11" s="25">
        <v>1</v>
      </c>
      <c r="E11" s="25">
        <v>0.5</v>
      </c>
      <c r="F11" s="25">
        <v>0.5</v>
      </c>
      <c r="G11" s="23">
        <v>105000</v>
      </c>
      <c r="H11" s="23">
        <f t="shared" si="0"/>
        <v>52500</v>
      </c>
      <c r="I11" s="23">
        <f t="shared" si="1"/>
        <v>682500</v>
      </c>
    </row>
    <row r="12" spans="2:9">
      <c r="B12" s="23">
        <v>5</v>
      </c>
      <c r="C12" s="24" t="s">
        <v>6</v>
      </c>
      <c r="D12" s="25">
        <v>6</v>
      </c>
      <c r="E12" s="25">
        <v>1.17</v>
      </c>
      <c r="F12" s="25">
        <v>7.02</v>
      </c>
      <c r="G12" s="23">
        <v>120000</v>
      </c>
      <c r="H12" s="23">
        <f t="shared" si="0"/>
        <v>842400</v>
      </c>
      <c r="I12" s="23">
        <f t="shared" si="1"/>
        <v>10951200</v>
      </c>
    </row>
    <row r="13" spans="2:9">
      <c r="B13" s="23">
        <v>6</v>
      </c>
      <c r="C13" s="24" t="s">
        <v>105</v>
      </c>
      <c r="D13" s="25">
        <v>1</v>
      </c>
      <c r="E13" s="25">
        <v>0.5</v>
      </c>
      <c r="F13" s="25">
        <v>0.5</v>
      </c>
      <c r="G13" s="23">
        <v>120000</v>
      </c>
      <c r="H13" s="23">
        <f t="shared" si="0"/>
        <v>60000</v>
      </c>
      <c r="I13" s="23">
        <f t="shared" si="1"/>
        <v>780000</v>
      </c>
    </row>
    <row r="14" spans="2:9">
      <c r="B14" s="23">
        <v>7</v>
      </c>
      <c r="C14" s="24" t="s">
        <v>7</v>
      </c>
      <c r="D14" s="25">
        <v>6</v>
      </c>
      <c r="E14" s="25">
        <v>1</v>
      </c>
      <c r="F14" s="25">
        <v>6</v>
      </c>
      <c r="G14" s="23">
        <v>110000</v>
      </c>
      <c r="H14" s="23">
        <f t="shared" si="0"/>
        <v>660000</v>
      </c>
      <c r="I14" s="23">
        <f t="shared" si="1"/>
        <v>8580000</v>
      </c>
    </row>
    <row r="15" spans="2:9">
      <c r="B15" s="23">
        <v>8</v>
      </c>
      <c r="C15" s="24" t="s">
        <v>18</v>
      </c>
      <c r="D15" s="25">
        <v>1</v>
      </c>
      <c r="E15" s="25">
        <v>0.5</v>
      </c>
      <c r="F15" s="25">
        <v>0.5</v>
      </c>
      <c r="G15" s="23">
        <v>105000</v>
      </c>
      <c r="H15" s="23">
        <f t="shared" si="0"/>
        <v>52500</v>
      </c>
      <c r="I15" s="23">
        <f t="shared" si="1"/>
        <v>682500</v>
      </c>
    </row>
    <row r="16" spans="2:9">
      <c r="B16" s="23">
        <v>9</v>
      </c>
      <c r="C16" s="24" t="s">
        <v>8</v>
      </c>
      <c r="D16" s="25">
        <v>1</v>
      </c>
      <c r="E16" s="25">
        <v>1</v>
      </c>
      <c r="F16" s="25">
        <v>1</v>
      </c>
      <c r="G16" s="23">
        <v>105000</v>
      </c>
      <c r="H16" s="23">
        <f t="shared" si="0"/>
        <v>105000</v>
      </c>
      <c r="I16" s="23">
        <f t="shared" si="1"/>
        <v>1365000</v>
      </c>
    </row>
    <row r="17" spans="2:9">
      <c r="B17" s="23">
        <v>10</v>
      </c>
      <c r="C17" s="24" t="s">
        <v>9</v>
      </c>
      <c r="D17" s="25">
        <v>2</v>
      </c>
      <c r="E17" s="25">
        <v>1</v>
      </c>
      <c r="F17" s="25">
        <v>2</v>
      </c>
      <c r="G17" s="23">
        <v>105000</v>
      </c>
      <c r="H17" s="23">
        <f t="shared" si="0"/>
        <v>210000</v>
      </c>
      <c r="I17" s="23">
        <f t="shared" si="1"/>
        <v>2730000</v>
      </c>
    </row>
    <row r="18" spans="2:9">
      <c r="B18" s="23">
        <v>11</v>
      </c>
      <c r="C18" s="24" t="s">
        <v>15</v>
      </c>
      <c r="D18" s="25">
        <v>1</v>
      </c>
      <c r="E18" s="25">
        <v>1</v>
      </c>
      <c r="F18" s="25">
        <v>1</v>
      </c>
      <c r="G18" s="23">
        <v>105000</v>
      </c>
      <c r="H18" s="23">
        <f t="shared" si="0"/>
        <v>105000</v>
      </c>
      <c r="I18" s="23">
        <f t="shared" si="1"/>
        <v>1365000</v>
      </c>
    </row>
    <row r="19" spans="2:9">
      <c r="B19" s="23">
        <v>12</v>
      </c>
      <c r="C19" s="24" t="s">
        <v>10</v>
      </c>
      <c r="D19" s="25">
        <v>1</v>
      </c>
      <c r="E19" s="25">
        <v>0.75</v>
      </c>
      <c r="F19" s="25">
        <v>0.75</v>
      </c>
      <c r="G19" s="23">
        <v>105000</v>
      </c>
      <c r="H19" s="23">
        <f t="shared" si="0"/>
        <v>78750</v>
      </c>
      <c r="I19" s="23">
        <f t="shared" si="1"/>
        <v>1023750</v>
      </c>
    </row>
    <row r="20" spans="2:9">
      <c r="B20" s="23">
        <v>14</v>
      </c>
      <c r="C20" s="24" t="s">
        <v>11</v>
      </c>
      <c r="D20" s="25">
        <v>1</v>
      </c>
      <c r="E20" s="25">
        <v>1</v>
      </c>
      <c r="F20" s="25">
        <v>1</v>
      </c>
      <c r="G20" s="23">
        <v>120000</v>
      </c>
      <c r="H20" s="23">
        <f t="shared" si="0"/>
        <v>120000</v>
      </c>
      <c r="I20" s="23">
        <f t="shared" si="1"/>
        <v>1560000</v>
      </c>
    </row>
    <row r="21" spans="2:9">
      <c r="B21" s="23">
        <v>15</v>
      </c>
      <c r="C21" s="24" t="s">
        <v>11</v>
      </c>
      <c r="D21" s="25">
        <v>1</v>
      </c>
      <c r="E21" s="25">
        <v>0.5</v>
      </c>
      <c r="F21" s="25">
        <v>0.5</v>
      </c>
      <c r="G21" s="23">
        <v>120000</v>
      </c>
      <c r="H21" s="23">
        <f t="shared" si="0"/>
        <v>60000</v>
      </c>
      <c r="I21" s="23">
        <f t="shared" si="1"/>
        <v>780000</v>
      </c>
    </row>
    <row r="22" spans="2:9" ht="27">
      <c r="B22" s="23">
        <v>16</v>
      </c>
      <c r="C22" s="24" t="s">
        <v>12</v>
      </c>
      <c r="D22" s="25">
        <v>1</v>
      </c>
      <c r="E22" s="25">
        <v>1</v>
      </c>
      <c r="F22" s="25">
        <v>1</v>
      </c>
      <c r="G22" s="23">
        <v>120000</v>
      </c>
      <c r="H22" s="23">
        <f t="shared" si="0"/>
        <v>120000</v>
      </c>
      <c r="I22" s="23">
        <f t="shared" si="1"/>
        <v>1560000</v>
      </c>
    </row>
    <row r="23" spans="2:9">
      <c r="B23" s="23">
        <v>17</v>
      </c>
      <c r="C23" s="24" t="s">
        <v>13</v>
      </c>
      <c r="D23" s="23">
        <v>2</v>
      </c>
      <c r="E23" s="25">
        <v>1</v>
      </c>
      <c r="F23" s="25">
        <v>2</v>
      </c>
      <c r="G23" s="23">
        <v>105000</v>
      </c>
      <c r="H23" s="23">
        <f t="shared" si="0"/>
        <v>210000</v>
      </c>
      <c r="I23" s="23">
        <f t="shared" si="1"/>
        <v>2730000</v>
      </c>
    </row>
    <row r="24" spans="2:9" s="73" customFormat="1" ht="17.25">
      <c r="B24" s="81"/>
      <c r="C24" s="82" t="s">
        <v>14</v>
      </c>
      <c r="D24" s="83">
        <f>SUM(D7:D23)</f>
        <v>29</v>
      </c>
      <c r="E24" s="83"/>
      <c r="F24" s="83">
        <f>SUM(F7:F23)</f>
        <v>27.77</v>
      </c>
      <c r="G24" s="84"/>
      <c r="H24" s="84">
        <f>SUM(H7:H23)</f>
        <v>3246150</v>
      </c>
      <c r="I24" s="84">
        <f>SUM(I7:I23)</f>
        <v>42199950</v>
      </c>
    </row>
  </sheetData>
  <mergeCells count="3">
    <mergeCell ref="D3:I3"/>
    <mergeCell ref="B5:I5"/>
    <mergeCell ref="B4:I4"/>
  </mergeCells>
  <pageMargins left="0.7" right="0.7" top="0.75" bottom="0.75" header="0.3" footer="0.3"/>
  <pageSetup paperSize="9" scale="8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3" sqref="B3:I3"/>
    </sheetView>
  </sheetViews>
  <sheetFormatPr defaultRowHeight="16.5"/>
  <cols>
    <col min="1" max="1" width="4.42578125" style="16" customWidth="1"/>
    <col min="2" max="2" width="14.28515625" style="16" customWidth="1"/>
    <col min="3" max="3" width="19.42578125" style="16" customWidth="1"/>
    <col min="4" max="4" width="6.5703125" style="16" customWidth="1"/>
    <col min="5" max="5" width="6.140625" style="16" customWidth="1"/>
    <col min="6" max="6" width="8.140625" style="16" customWidth="1"/>
    <col min="7" max="7" width="11" style="16" customWidth="1"/>
    <col min="8" max="8" width="16.85546875" style="16" customWidth="1"/>
    <col min="9" max="9" width="15.42578125" style="16" customWidth="1"/>
    <col min="10" max="16384" width="9.140625" style="16"/>
  </cols>
  <sheetData>
    <row r="1" spans="1:9" ht="2.25" customHeight="1"/>
    <row r="2" spans="1:9" ht="60" customHeight="1">
      <c r="E2" s="134" t="s">
        <v>204</v>
      </c>
      <c r="F2" s="134"/>
      <c r="G2" s="134"/>
      <c r="H2" s="134"/>
      <c r="I2" s="134"/>
    </row>
    <row r="3" spans="1:9" ht="80.25" customHeight="1">
      <c r="B3" s="135" t="s">
        <v>210</v>
      </c>
      <c r="C3" s="135"/>
      <c r="D3" s="135"/>
      <c r="E3" s="135"/>
      <c r="F3" s="135"/>
      <c r="G3" s="135"/>
      <c r="H3" s="135"/>
      <c r="I3" s="135"/>
    </row>
    <row r="4" spans="1:9" ht="26.25" customHeight="1">
      <c r="B4" s="136" t="s">
        <v>87</v>
      </c>
      <c r="C4" s="136"/>
      <c r="D4" s="136"/>
      <c r="E4" s="136"/>
      <c r="F4" s="136"/>
      <c r="G4" s="136"/>
      <c r="H4" s="136"/>
      <c r="I4" s="136"/>
    </row>
    <row r="5" spans="1:9" ht="177.75" customHeight="1">
      <c r="A5" s="41"/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1:9" customFormat="1" ht="24.75" customHeight="1">
      <c r="B6" s="23">
        <v>1</v>
      </c>
      <c r="C6" s="24" t="s">
        <v>1</v>
      </c>
      <c r="D6" s="25">
        <v>1</v>
      </c>
      <c r="E6" s="25">
        <v>1</v>
      </c>
      <c r="F6" s="25">
        <v>1</v>
      </c>
      <c r="G6" s="23">
        <v>170000</v>
      </c>
      <c r="H6" s="25">
        <f>G6*F6</f>
        <v>170000</v>
      </c>
      <c r="I6" s="23">
        <f>H6*12</f>
        <v>2040000</v>
      </c>
    </row>
    <row r="7" spans="1:9" customFormat="1" ht="23.25" customHeight="1">
      <c r="B7" s="23">
        <v>2</v>
      </c>
      <c r="C7" s="24" t="s">
        <v>4</v>
      </c>
      <c r="D7" s="25">
        <v>1</v>
      </c>
      <c r="E7" s="25">
        <v>1</v>
      </c>
      <c r="F7" s="25">
        <v>1</v>
      </c>
      <c r="G7" s="23">
        <v>110000</v>
      </c>
      <c r="H7" s="25">
        <f t="shared" ref="H7:H9" si="0">G7*F7</f>
        <v>110000</v>
      </c>
      <c r="I7" s="23">
        <f t="shared" ref="I7:I9" si="1">H7*12</f>
        <v>1320000</v>
      </c>
    </row>
    <row r="8" spans="1:9" customFormat="1" ht="23.25" customHeight="1">
      <c r="B8" s="23">
        <v>3</v>
      </c>
      <c r="C8" s="24" t="s">
        <v>25</v>
      </c>
      <c r="D8" s="25">
        <v>7</v>
      </c>
      <c r="E8" s="25"/>
      <c r="F8" s="25">
        <v>6.25</v>
      </c>
      <c r="G8" s="23">
        <v>110000</v>
      </c>
      <c r="H8" s="25">
        <f t="shared" si="0"/>
        <v>687500</v>
      </c>
      <c r="I8" s="23">
        <f t="shared" si="1"/>
        <v>8250000</v>
      </c>
    </row>
    <row r="9" spans="1:9" customFormat="1" ht="23.25" customHeight="1">
      <c r="B9" s="23">
        <v>4</v>
      </c>
      <c r="C9" s="24" t="s">
        <v>13</v>
      </c>
      <c r="D9" s="25">
        <v>1</v>
      </c>
      <c r="E9" s="51">
        <v>0.5</v>
      </c>
      <c r="F9" s="51">
        <v>0.5</v>
      </c>
      <c r="G9" s="52">
        <v>105000</v>
      </c>
      <c r="H9" s="25">
        <f t="shared" si="0"/>
        <v>52500</v>
      </c>
      <c r="I9" s="23">
        <f t="shared" si="1"/>
        <v>630000</v>
      </c>
    </row>
    <row r="10" spans="1:9" ht="17.25">
      <c r="B10" s="89">
        <v>5</v>
      </c>
      <c r="C10" s="90" t="s">
        <v>14</v>
      </c>
      <c r="D10" s="90">
        <f>SUM(D6:D9)</f>
        <v>10</v>
      </c>
      <c r="E10" s="90"/>
      <c r="F10" s="90">
        <f>SUM(F6:F9)</f>
        <v>8.75</v>
      </c>
      <c r="G10" s="90"/>
      <c r="H10" s="90">
        <f>SUM(H6:H9)</f>
        <v>1020000</v>
      </c>
      <c r="I10" s="90">
        <f>SUM(I6:I9)</f>
        <v>12240000</v>
      </c>
    </row>
  </sheetData>
  <mergeCells count="3">
    <mergeCell ref="E2:I2"/>
    <mergeCell ref="B3:I3"/>
    <mergeCell ref="B4:I4"/>
  </mergeCells>
  <pageMargins left="0" right="0" top="0" bottom="0" header="0" footer="0"/>
  <pageSetup paperSize="9" scale="95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workbookViewId="0">
      <selection activeCell="B3" sqref="B3:I3"/>
    </sheetView>
  </sheetViews>
  <sheetFormatPr defaultRowHeight="16.5"/>
  <cols>
    <col min="1" max="1" width="3.7109375" style="16" customWidth="1"/>
    <col min="2" max="2" width="6.5703125" style="16" customWidth="1"/>
    <col min="3" max="3" width="18.140625" style="16" customWidth="1"/>
    <col min="4" max="4" width="7.42578125" style="16" customWidth="1"/>
    <col min="5" max="5" width="6.85546875" style="16" customWidth="1"/>
    <col min="6" max="6" width="11.28515625" style="16" customWidth="1"/>
    <col min="7" max="7" width="10.42578125" style="20" customWidth="1"/>
    <col min="8" max="8" width="16.85546875" style="16" customWidth="1"/>
    <col min="9" max="9" width="14.28515625" style="16" customWidth="1"/>
    <col min="10" max="16384" width="9.140625" style="16"/>
  </cols>
  <sheetData>
    <row r="1" spans="1:9" ht="68.25" hidden="1" customHeight="1"/>
    <row r="2" spans="1:9" ht="62.25" customHeight="1">
      <c r="E2" s="43" t="s">
        <v>85</v>
      </c>
      <c r="F2" s="137" t="s">
        <v>205</v>
      </c>
      <c r="G2" s="137"/>
      <c r="H2" s="137"/>
      <c r="I2" s="137"/>
    </row>
    <row r="3" spans="1:9" ht="79.5" customHeight="1">
      <c r="B3" s="135" t="s">
        <v>159</v>
      </c>
      <c r="C3" s="135"/>
      <c r="D3" s="135"/>
      <c r="E3" s="135"/>
      <c r="F3" s="135"/>
      <c r="G3" s="135"/>
      <c r="H3" s="135"/>
      <c r="I3" s="135"/>
    </row>
    <row r="4" spans="1:9" ht="28.5" customHeight="1">
      <c r="B4" s="136" t="s">
        <v>87</v>
      </c>
      <c r="C4" s="136"/>
      <c r="D4" s="136"/>
      <c r="E4" s="136"/>
      <c r="F4" s="136"/>
      <c r="G4" s="136"/>
      <c r="H4" s="136"/>
      <c r="I4" s="136"/>
    </row>
    <row r="5" spans="1:9" ht="178.5" customHeight="1">
      <c r="A5" s="41"/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1:9" s="21" customFormat="1" ht="17.25">
      <c r="B6" s="54">
        <v>1</v>
      </c>
      <c r="C6" s="55" t="s">
        <v>1</v>
      </c>
      <c r="D6" s="54">
        <v>1</v>
      </c>
      <c r="E6" s="54">
        <v>1</v>
      </c>
      <c r="F6" s="58">
        <v>1</v>
      </c>
      <c r="G6" s="55">
        <v>170000</v>
      </c>
      <c r="H6" s="54">
        <f>G6*F6</f>
        <v>170000</v>
      </c>
      <c r="I6" s="56">
        <f>H6*12</f>
        <v>2040000</v>
      </c>
    </row>
    <row r="7" spans="1:9" s="21" customFormat="1" ht="17.25">
      <c r="B7" s="54">
        <v>2</v>
      </c>
      <c r="C7" s="57" t="s">
        <v>4</v>
      </c>
      <c r="D7" s="54">
        <v>1</v>
      </c>
      <c r="E7" s="54">
        <v>0.75</v>
      </c>
      <c r="F7" s="58">
        <v>0.75</v>
      </c>
      <c r="G7" s="55">
        <v>110000</v>
      </c>
      <c r="H7" s="54">
        <f t="shared" ref="H7:H9" si="0">G7*F7</f>
        <v>82500</v>
      </c>
      <c r="I7" s="56">
        <f t="shared" ref="I7:I9" si="1">H7*12</f>
        <v>990000</v>
      </c>
    </row>
    <row r="8" spans="1:9" s="21" customFormat="1" ht="17.25">
      <c r="B8" s="54">
        <v>3</v>
      </c>
      <c r="C8" s="55" t="s">
        <v>20</v>
      </c>
      <c r="D8" s="54">
        <v>7</v>
      </c>
      <c r="E8" s="54"/>
      <c r="F8" s="58">
        <v>8</v>
      </c>
      <c r="G8" s="55">
        <v>110000</v>
      </c>
      <c r="H8" s="54">
        <f t="shared" si="0"/>
        <v>880000</v>
      </c>
      <c r="I8" s="56">
        <f t="shared" si="1"/>
        <v>10560000</v>
      </c>
    </row>
    <row r="9" spans="1:9" s="21" customFormat="1" ht="17.25">
      <c r="B9" s="54">
        <v>4</v>
      </c>
      <c r="C9" s="55" t="s">
        <v>13</v>
      </c>
      <c r="D9" s="54">
        <v>1</v>
      </c>
      <c r="E9" s="54">
        <v>0.25</v>
      </c>
      <c r="F9" s="58">
        <v>0.25</v>
      </c>
      <c r="G9" s="55">
        <v>105000</v>
      </c>
      <c r="H9" s="54">
        <f t="shared" si="0"/>
        <v>26250</v>
      </c>
      <c r="I9" s="56">
        <f t="shared" si="1"/>
        <v>315000</v>
      </c>
    </row>
    <row r="10" spans="1:9" s="21" customFormat="1" ht="17.25">
      <c r="B10" s="91"/>
      <c r="C10" s="92" t="s">
        <v>14</v>
      </c>
      <c r="D10" s="90">
        <v>10</v>
      </c>
      <c r="E10" s="90"/>
      <c r="F10" s="93">
        <f>SUM(F6:F9)</f>
        <v>10</v>
      </c>
      <c r="G10" s="92"/>
      <c r="H10" s="90">
        <f>SUM(H6:H9)</f>
        <v>1158750</v>
      </c>
      <c r="I10" s="93">
        <f>SUM(I6:I9)</f>
        <v>13905000</v>
      </c>
    </row>
  </sheetData>
  <mergeCells count="3">
    <mergeCell ref="B4:I4"/>
    <mergeCell ref="B3:I3"/>
    <mergeCell ref="F2:I2"/>
  </mergeCells>
  <pageMargins left="0.7" right="0.7" top="0.75" bottom="0.75" header="0.3" footer="0.3"/>
  <pageSetup paperSize="9" scale="8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4" sqref="B4:I4"/>
    </sheetView>
  </sheetViews>
  <sheetFormatPr defaultRowHeight="15"/>
  <cols>
    <col min="1" max="1" width="4.28515625" style="19" customWidth="1"/>
    <col min="2" max="2" width="6" style="19" customWidth="1"/>
    <col min="3" max="3" width="16.42578125" style="19" customWidth="1"/>
    <col min="4" max="4" width="5.42578125" style="19" customWidth="1"/>
    <col min="5" max="5" width="6.140625" style="19" customWidth="1"/>
    <col min="6" max="6" width="8.85546875" style="19" customWidth="1"/>
    <col min="7" max="7" width="11.42578125" style="19" customWidth="1"/>
    <col min="8" max="8" width="16.85546875" style="19" customWidth="1"/>
    <col min="9" max="9" width="20.7109375" style="19" customWidth="1"/>
    <col min="10" max="16384" width="9.140625" style="19"/>
  </cols>
  <sheetData>
    <row r="1" spans="1:9" ht="3.75" customHeight="1"/>
    <row r="2" spans="1:9" hidden="1"/>
    <row r="3" spans="1:9" ht="75.75" customHeight="1">
      <c r="B3" s="16"/>
      <c r="C3" s="16"/>
      <c r="D3" s="16"/>
      <c r="E3" s="16"/>
      <c r="F3" s="16"/>
      <c r="G3" s="134" t="s">
        <v>206</v>
      </c>
      <c r="H3" s="141"/>
      <c r="I3" s="141"/>
    </row>
    <row r="4" spans="1:9" ht="101.25" customHeight="1">
      <c r="B4" s="142" t="s">
        <v>162</v>
      </c>
      <c r="C4" s="142"/>
      <c r="D4" s="142"/>
      <c r="E4" s="142"/>
      <c r="F4" s="142"/>
      <c r="G4" s="142"/>
      <c r="H4" s="142"/>
      <c r="I4" s="142"/>
    </row>
    <row r="5" spans="1:9" ht="27.75" customHeight="1">
      <c r="B5" s="138" t="s">
        <v>160</v>
      </c>
      <c r="C5" s="139"/>
      <c r="D5" s="139"/>
      <c r="E5" s="139"/>
      <c r="F5" s="139"/>
      <c r="G5" s="139"/>
      <c r="H5" s="139"/>
      <c r="I5" s="140"/>
    </row>
    <row r="6" spans="1:9" s="10" customFormat="1" ht="200.25" customHeight="1">
      <c r="A6" s="42"/>
      <c r="B6" s="37" t="s">
        <v>19</v>
      </c>
      <c r="C6" s="38" t="s">
        <v>0</v>
      </c>
      <c r="D6" s="38" t="s">
        <v>26</v>
      </c>
      <c r="E6" s="38" t="s">
        <v>27</v>
      </c>
      <c r="F6" s="38" t="s">
        <v>28</v>
      </c>
      <c r="G6" s="38" t="s">
        <v>30</v>
      </c>
      <c r="H6" s="38" t="s">
        <v>31</v>
      </c>
      <c r="I6" s="38" t="s">
        <v>21</v>
      </c>
    </row>
    <row r="7" spans="1:9" s="10" customFormat="1">
      <c r="B7" s="54">
        <v>1</v>
      </c>
      <c r="C7" s="55" t="s">
        <v>1</v>
      </c>
      <c r="D7" s="54">
        <v>1</v>
      </c>
      <c r="E7" s="54">
        <v>1</v>
      </c>
      <c r="F7" s="54">
        <v>1</v>
      </c>
      <c r="G7" s="54">
        <v>170000</v>
      </c>
      <c r="H7" s="23">
        <f>G7*F7</f>
        <v>170000</v>
      </c>
      <c r="I7" s="58">
        <f>H7*12</f>
        <v>2040000</v>
      </c>
    </row>
    <row r="8" spans="1:9" s="10" customFormat="1">
      <c r="B8" s="54">
        <v>2</v>
      </c>
      <c r="C8" s="57" t="s">
        <v>4</v>
      </c>
      <c r="D8" s="65">
        <v>1</v>
      </c>
      <c r="E8" s="66">
        <v>0.75</v>
      </c>
      <c r="F8" s="54">
        <v>0.75</v>
      </c>
      <c r="G8" s="54">
        <v>110000</v>
      </c>
      <c r="H8" s="23">
        <f t="shared" ref="H8:H10" si="0">G8*F8</f>
        <v>82500</v>
      </c>
      <c r="I8" s="58">
        <f t="shared" ref="I8:I10" si="1">H8*12</f>
        <v>990000</v>
      </c>
    </row>
    <row r="9" spans="1:9" s="10" customFormat="1">
      <c r="B9" s="54">
        <v>3</v>
      </c>
      <c r="C9" s="55" t="s">
        <v>20</v>
      </c>
      <c r="D9" s="54">
        <v>9</v>
      </c>
      <c r="E9" s="54"/>
      <c r="F9" s="54">
        <v>10.9</v>
      </c>
      <c r="G9" s="54">
        <v>110000</v>
      </c>
      <c r="H9" s="23">
        <f t="shared" si="0"/>
        <v>1199000</v>
      </c>
      <c r="I9" s="58">
        <f t="shared" si="1"/>
        <v>14388000</v>
      </c>
    </row>
    <row r="10" spans="1:9" s="10" customFormat="1">
      <c r="B10" s="54">
        <v>4</v>
      </c>
      <c r="C10" s="55" t="s">
        <v>13</v>
      </c>
      <c r="D10" s="54">
        <v>1</v>
      </c>
      <c r="E10" s="54">
        <v>0.5</v>
      </c>
      <c r="F10" s="54">
        <v>0.5</v>
      </c>
      <c r="G10" s="54">
        <v>105000</v>
      </c>
      <c r="H10" s="23">
        <f t="shared" si="0"/>
        <v>52500</v>
      </c>
      <c r="I10" s="58">
        <f t="shared" si="1"/>
        <v>630000</v>
      </c>
    </row>
    <row r="11" spans="1:9" s="10" customFormat="1" ht="17.25">
      <c r="B11" s="91"/>
      <c r="C11" s="92" t="s">
        <v>14</v>
      </c>
      <c r="D11" s="92">
        <f>SUM(D7:D10)</f>
        <v>12</v>
      </c>
      <c r="E11" s="92"/>
      <c r="F11" s="110">
        <v>13.15</v>
      </c>
      <c r="G11" s="90"/>
      <c r="H11" s="90">
        <f>SUM(H7:H10)</f>
        <v>1504000</v>
      </c>
      <c r="I11" s="93">
        <f>SUM(I7:I10)</f>
        <v>18048000</v>
      </c>
    </row>
    <row r="12" spans="1:9">
      <c r="I12" s="77"/>
    </row>
  </sheetData>
  <mergeCells count="3">
    <mergeCell ref="B5:I5"/>
    <mergeCell ref="G3:I3"/>
    <mergeCell ref="B4:I4"/>
  </mergeCells>
  <pageMargins left="0.7" right="0.7" top="0.75" bottom="0.75" header="0.3" footer="0.3"/>
  <pageSetup paperSize="9" scale="9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B3" sqref="B3:I3"/>
    </sheetView>
  </sheetViews>
  <sheetFormatPr defaultRowHeight="15"/>
  <cols>
    <col min="1" max="1" width="5.42578125" customWidth="1"/>
    <col min="2" max="2" width="4.85546875" customWidth="1"/>
    <col min="3" max="3" width="25.85546875" customWidth="1"/>
    <col min="4" max="5" width="7.7109375" customWidth="1"/>
    <col min="6" max="6" width="8.85546875" customWidth="1"/>
    <col min="7" max="7" width="13.85546875" customWidth="1"/>
    <col min="8" max="9" width="14.140625" customWidth="1"/>
    <col min="10" max="10" width="9.140625" style="8"/>
  </cols>
  <sheetData>
    <row r="1" spans="2:10" ht="1.5" customHeight="1"/>
    <row r="2" spans="2:10" ht="73.5" customHeight="1">
      <c r="B2" s="16"/>
      <c r="C2" s="143" t="s">
        <v>207</v>
      </c>
      <c r="D2" s="143"/>
      <c r="E2" s="143"/>
      <c r="F2" s="143"/>
      <c r="G2" s="143"/>
      <c r="H2" s="143"/>
      <c r="I2" s="143"/>
    </row>
    <row r="3" spans="2:10" s="7" customFormat="1" ht="81.75" customHeight="1">
      <c r="B3" s="119" t="s">
        <v>161</v>
      </c>
      <c r="C3" s="119"/>
      <c r="D3" s="119"/>
      <c r="E3" s="119"/>
      <c r="F3" s="119"/>
      <c r="G3" s="119"/>
      <c r="H3" s="119"/>
      <c r="I3" s="119"/>
      <c r="J3" s="9"/>
    </row>
    <row r="4" spans="2:10" s="7" customFormat="1" ht="24.75" customHeight="1">
      <c r="B4" s="125" t="s">
        <v>86</v>
      </c>
      <c r="C4" s="126"/>
      <c r="D4" s="126"/>
      <c r="E4" s="126"/>
      <c r="F4" s="126"/>
      <c r="G4" s="126"/>
      <c r="H4" s="126"/>
      <c r="I4" s="126"/>
      <c r="J4" s="9"/>
    </row>
    <row r="5" spans="2:10" s="7" customFormat="1" ht="146.2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  <c r="J5" s="9"/>
    </row>
    <row r="6" spans="2:10" ht="27.75" customHeight="1">
      <c r="B6" s="48">
        <v>1</v>
      </c>
      <c r="C6" s="24" t="s">
        <v>1</v>
      </c>
      <c r="D6" s="25">
        <v>1</v>
      </c>
      <c r="E6" s="25">
        <v>1</v>
      </c>
      <c r="F6" s="25">
        <v>1</v>
      </c>
      <c r="G6" s="23">
        <v>220000</v>
      </c>
      <c r="H6" s="25">
        <f>G6*F6</f>
        <v>220000</v>
      </c>
      <c r="I6" s="23">
        <f>H6*12</f>
        <v>2640000</v>
      </c>
      <c r="J6"/>
    </row>
    <row r="7" spans="2:10" ht="27.75" customHeight="1">
      <c r="B7" s="48">
        <v>2</v>
      </c>
      <c r="C7" s="24" t="s">
        <v>22</v>
      </c>
      <c r="D7" s="25">
        <v>1</v>
      </c>
      <c r="E7" s="25">
        <v>1</v>
      </c>
      <c r="F7" s="25">
        <v>1</v>
      </c>
      <c r="G7" s="23">
        <v>140000</v>
      </c>
      <c r="H7" s="25">
        <f t="shared" ref="H7:H13" si="0">G7*F7</f>
        <v>140000</v>
      </c>
      <c r="I7" s="23">
        <f t="shared" ref="I7:I13" si="1">H7*12</f>
        <v>1680000</v>
      </c>
      <c r="J7"/>
    </row>
    <row r="8" spans="2:10" ht="27.75" customHeight="1">
      <c r="B8" s="48">
        <v>3</v>
      </c>
      <c r="C8" s="24" t="s">
        <v>23</v>
      </c>
      <c r="D8" s="25">
        <v>1</v>
      </c>
      <c r="E8" s="25">
        <v>1</v>
      </c>
      <c r="F8" s="25">
        <v>1</v>
      </c>
      <c r="G8" s="23">
        <v>195000</v>
      </c>
      <c r="H8" s="25">
        <f t="shared" si="0"/>
        <v>195000</v>
      </c>
      <c r="I8" s="23">
        <f t="shared" si="1"/>
        <v>2340000</v>
      </c>
      <c r="J8"/>
    </row>
    <row r="9" spans="2:10" ht="27.75" customHeight="1">
      <c r="B9" s="48">
        <v>4</v>
      </c>
      <c r="C9" s="24" t="s">
        <v>4</v>
      </c>
      <c r="D9" s="25">
        <v>1</v>
      </c>
      <c r="E9" s="25">
        <v>1</v>
      </c>
      <c r="F9" s="25">
        <v>1</v>
      </c>
      <c r="G9" s="23">
        <v>160000</v>
      </c>
      <c r="H9" s="25">
        <f t="shared" si="0"/>
        <v>160000</v>
      </c>
      <c r="I9" s="23">
        <f t="shared" si="1"/>
        <v>1920000</v>
      </c>
      <c r="J9"/>
    </row>
    <row r="10" spans="2:10" ht="27.75" customHeight="1">
      <c r="B10" s="48">
        <v>5</v>
      </c>
      <c r="C10" s="24" t="s">
        <v>5</v>
      </c>
      <c r="D10" s="25">
        <v>1</v>
      </c>
      <c r="E10" s="25">
        <v>1</v>
      </c>
      <c r="F10" s="25">
        <v>1</v>
      </c>
      <c r="G10" s="23">
        <v>110000</v>
      </c>
      <c r="H10" s="25">
        <f t="shared" si="0"/>
        <v>110000</v>
      </c>
      <c r="I10" s="23">
        <f t="shared" si="1"/>
        <v>1320000</v>
      </c>
      <c r="J10"/>
    </row>
    <row r="11" spans="2:10" ht="27.75" customHeight="1">
      <c r="B11" s="48">
        <v>6</v>
      </c>
      <c r="C11" s="24" t="s">
        <v>24</v>
      </c>
      <c r="D11" s="25">
        <v>1</v>
      </c>
      <c r="E11" s="25">
        <v>1</v>
      </c>
      <c r="F11" s="25">
        <v>1</v>
      </c>
      <c r="G11" s="23">
        <v>110000</v>
      </c>
      <c r="H11" s="25">
        <f t="shared" si="0"/>
        <v>110000</v>
      </c>
      <c r="I11" s="23">
        <f t="shared" si="1"/>
        <v>1320000</v>
      </c>
      <c r="J11"/>
    </row>
    <row r="12" spans="2:10" ht="27.75" customHeight="1">
      <c r="B12" s="48">
        <v>7</v>
      </c>
      <c r="C12" s="24" t="s">
        <v>13</v>
      </c>
      <c r="D12" s="51">
        <v>2</v>
      </c>
      <c r="E12" s="51">
        <v>1</v>
      </c>
      <c r="F12" s="51">
        <v>2</v>
      </c>
      <c r="G12" s="52">
        <v>105000</v>
      </c>
      <c r="H12" s="25">
        <f t="shared" si="0"/>
        <v>210000</v>
      </c>
      <c r="I12" s="23">
        <f t="shared" si="1"/>
        <v>2520000</v>
      </c>
      <c r="J12"/>
    </row>
    <row r="13" spans="2:10" ht="27.75" customHeight="1">
      <c r="B13" s="48">
        <v>8</v>
      </c>
      <c r="C13" s="24" t="s">
        <v>25</v>
      </c>
      <c r="D13" s="25">
        <v>27</v>
      </c>
      <c r="E13" s="25">
        <v>1</v>
      </c>
      <c r="F13" s="25">
        <v>27.86</v>
      </c>
      <c r="G13" s="23">
        <v>110000</v>
      </c>
      <c r="H13" s="25">
        <f t="shared" si="0"/>
        <v>3064600</v>
      </c>
      <c r="I13" s="23">
        <f t="shared" si="1"/>
        <v>36775200</v>
      </c>
      <c r="J13"/>
    </row>
    <row r="14" spans="2:10" s="7" customFormat="1" ht="27.75" customHeight="1">
      <c r="B14" s="94"/>
      <c r="C14" s="82" t="s">
        <v>14</v>
      </c>
      <c r="D14" s="83">
        <f>SUM(D6:D13)</f>
        <v>35</v>
      </c>
      <c r="E14" s="83"/>
      <c r="F14" s="83">
        <f>SUM(F6:F13)</f>
        <v>35.86</v>
      </c>
      <c r="G14" s="83"/>
      <c r="H14" s="84">
        <f>SUM(H6:H13)</f>
        <v>4209600</v>
      </c>
      <c r="I14" s="84">
        <f>SUM(I6:I13)</f>
        <v>50515200</v>
      </c>
      <c r="J14" s="9"/>
    </row>
  </sheetData>
  <mergeCells count="3">
    <mergeCell ref="C2:I2"/>
    <mergeCell ref="B4:I4"/>
    <mergeCell ref="B3:I3"/>
  </mergeCells>
  <pageMargins left="0.7" right="0.7" top="0.75" bottom="0.75" header="0.3" footer="0.3"/>
  <pageSetup paperSize="9" scale="8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Q5" sqref="Q5"/>
    </sheetView>
  </sheetViews>
  <sheetFormatPr defaultRowHeight="15"/>
  <cols>
    <col min="1" max="1" width="3.140625" customWidth="1"/>
    <col min="2" max="2" width="8.28515625" customWidth="1"/>
    <col min="3" max="3" width="24.7109375" customWidth="1"/>
    <col min="4" max="4" width="10.28515625" style="47" customWidth="1"/>
    <col min="5" max="6" width="10.5703125" style="47" customWidth="1"/>
    <col min="7" max="7" width="9.140625" style="47"/>
    <col min="8" max="8" width="16.85546875" style="47" customWidth="1"/>
    <col min="9" max="9" width="15" style="47" customWidth="1"/>
  </cols>
  <sheetData>
    <row r="1" spans="1:9" ht="68.25" customHeight="1">
      <c r="A1" s="33"/>
      <c r="B1" s="32"/>
      <c r="C1" s="32"/>
      <c r="D1" s="32"/>
      <c r="E1" s="32"/>
      <c r="F1" s="147" t="s">
        <v>213</v>
      </c>
      <c r="G1" s="147"/>
      <c r="H1" s="147"/>
      <c r="I1" s="147"/>
    </row>
    <row r="2" spans="1:9" ht="16.5" customHeight="1">
      <c r="A2" s="33"/>
      <c r="B2" s="32"/>
      <c r="C2" s="32"/>
      <c r="D2" s="32"/>
      <c r="E2" s="32"/>
      <c r="F2" s="147"/>
      <c r="G2" s="147"/>
      <c r="H2" s="147"/>
      <c r="I2" s="147"/>
    </row>
    <row r="3" spans="1:9" ht="15" customHeight="1">
      <c r="A3" s="33"/>
      <c r="B3" s="32"/>
      <c r="C3" s="32"/>
      <c r="D3" s="32"/>
      <c r="E3" s="32"/>
      <c r="F3" s="147"/>
      <c r="G3" s="147"/>
      <c r="H3" s="147"/>
      <c r="I3" s="147"/>
    </row>
    <row r="4" spans="1:9" ht="16.5" hidden="1">
      <c r="A4" s="33"/>
      <c r="B4" s="32"/>
      <c r="C4" s="32"/>
      <c r="D4" s="32"/>
      <c r="E4" s="32"/>
      <c r="F4" s="147"/>
      <c r="G4" s="147"/>
      <c r="H4" s="147"/>
      <c r="I4" s="147"/>
    </row>
    <row r="5" spans="1:9" ht="25.5" customHeight="1">
      <c r="A5" s="33"/>
      <c r="B5" s="148" t="s">
        <v>151</v>
      </c>
      <c r="C5" s="148"/>
      <c r="D5" s="148"/>
      <c r="E5" s="148"/>
      <c r="F5" s="148"/>
      <c r="G5" s="148"/>
      <c r="H5" s="148"/>
      <c r="I5" s="148"/>
    </row>
    <row r="6" spans="1:9" ht="16.5" customHeight="1">
      <c r="A6" s="33"/>
      <c r="B6" s="148"/>
      <c r="C6" s="148"/>
      <c r="D6" s="148"/>
      <c r="E6" s="148"/>
      <c r="F6" s="148"/>
      <c r="G6" s="148"/>
      <c r="H6" s="148"/>
      <c r="I6" s="148"/>
    </row>
    <row r="7" spans="1:9" ht="16.5">
      <c r="A7" s="33"/>
      <c r="B7" s="148"/>
      <c r="C7" s="148"/>
      <c r="D7" s="148"/>
      <c r="E7" s="148"/>
      <c r="F7" s="148"/>
      <c r="G7" s="148"/>
      <c r="H7" s="148"/>
      <c r="I7" s="148"/>
    </row>
    <row r="8" spans="1:9" ht="16.5">
      <c r="A8" s="33"/>
      <c r="B8" s="148"/>
      <c r="C8" s="148"/>
      <c r="D8" s="148"/>
      <c r="E8" s="148"/>
      <c r="F8" s="148"/>
      <c r="G8" s="148"/>
      <c r="H8" s="148"/>
      <c r="I8" s="148"/>
    </row>
    <row r="9" spans="1:9" ht="9" customHeight="1">
      <c r="A9" s="33"/>
      <c r="B9" s="148"/>
      <c r="C9" s="148"/>
      <c r="D9" s="148"/>
      <c r="E9" s="148"/>
      <c r="F9" s="148"/>
      <c r="G9" s="148"/>
      <c r="H9" s="148"/>
      <c r="I9" s="148"/>
    </row>
    <row r="10" spans="1:9" ht="10.5" hidden="1" customHeight="1">
      <c r="A10" s="33"/>
      <c r="B10" s="148"/>
      <c r="C10" s="148"/>
      <c r="D10" s="148"/>
      <c r="E10" s="148"/>
      <c r="F10" s="148"/>
      <c r="G10" s="148"/>
      <c r="H10" s="148"/>
      <c r="I10" s="148"/>
    </row>
    <row r="11" spans="1:9" ht="16.5" hidden="1">
      <c r="A11" s="33"/>
      <c r="B11" s="148"/>
      <c r="C11" s="148"/>
      <c r="D11" s="148"/>
      <c r="E11" s="148"/>
      <c r="F11" s="148"/>
      <c r="G11" s="148"/>
      <c r="H11" s="148"/>
      <c r="I11" s="148"/>
    </row>
    <row r="12" spans="1:9" ht="16.5" hidden="1">
      <c r="A12" s="33"/>
      <c r="B12" s="148"/>
      <c r="C12" s="148"/>
      <c r="D12" s="148"/>
      <c r="E12" s="148"/>
      <c r="F12" s="148"/>
      <c r="G12" s="148"/>
      <c r="H12" s="148"/>
      <c r="I12" s="148"/>
    </row>
    <row r="13" spans="1:9" ht="16.5">
      <c r="A13" s="33"/>
      <c r="B13" s="149" t="s">
        <v>168</v>
      </c>
      <c r="C13" s="150"/>
      <c r="D13" s="150"/>
      <c r="E13" s="150"/>
      <c r="F13" s="150"/>
      <c r="G13" s="150"/>
      <c r="H13" s="150"/>
      <c r="I13" s="151"/>
    </row>
    <row r="14" spans="1:9" ht="153" customHeight="1">
      <c r="A14" s="33"/>
      <c r="B14" s="37" t="s">
        <v>19</v>
      </c>
      <c r="C14" s="38" t="s">
        <v>0</v>
      </c>
      <c r="D14" s="38" t="s">
        <v>26</v>
      </c>
      <c r="E14" s="38" t="s">
        <v>27</v>
      </c>
      <c r="F14" s="38" t="s">
        <v>28</v>
      </c>
      <c r="G14" s="38" t="s">
        <v>30</v>
      </c>
      <c r="H14" s="38" t="s">
        <v>31</v>
      </c>
      <c r="I14" s="38" t="s">
        <v>21</v>
      </c>
    </row>
    <row r="15" spans="1:9" ht="16.5">
      <c r="A15" s="32"/>
      <c r="B15" s="34">
        <v>1</v>
      </c>
      <c r="C15" s="34" t="s">
        <v>1</v>
      </c>
      <c r="D15" s="34">
        <v>1</v>
      </c>
      <c r="E15" s="34">
        <v>1</v>
      </c>
      <c r="F15" s="34">
        <v>1</v>
      </c>
      <c r="G15" s="34">
        <v>260000</v>
      </c>
      <c r="H15" s="34">
        <f>F15*G15</f>
        <v>260000</v>
      </c>
      <c r="I15" s="34">
        <f>H15*12</f>
        <v>3120000</v>
      </c>
    </row>
    <row r="16" spans="1:9" ht="16.5">
      <c r="A16" s="33"/>
      <c r="B16" s="34">
        <v>2</v>
      </c>
      <c r="C16" s="34" t="s">
        <v>4</v>
      </c>
      <c r="D16" s="34">
        <v>1</v>
      </c>
      <c r="E16" s="34">
        <v>1</v>
      </c>
      <c r="F16" s="34">
        <v>1</v>
      </c>
      <c r="G16" s="34">
        <v>207333</v>
      </c>
      <c r="H16" s="34">
        <f>F16*G16</f>
        <v>207333</v>
      </c>
      <c r="I16" s="34">
        <f>H16*12</f>
        <v>2487996</v>
      </c>
    </row>
    <row r="17" spans="1:9" ht="16.5">
      <c r="A17" s="33"/>
      <c r="B17" s="34">
        <v>3</v>
      </c>
      <c r="C17" s="34" t="s">
        <v>5</v>
      </c>
      <c r="D17" s="34">
        <v>1</v>
      </c>
      <c r="E17" s="34">
        <v>1</v>
      </c>
      <c r="F17" s="34">
        <v>1</v>
      </c>
      <c r="G17" s="34">
        <v>110000</v>
      </c>
      <c r="H17" s="34">
        <f>G17*F17</f>
        <v>110000</v>
      </c>
      <c r="I17" s="34">
        <f>H17*12</f>
        <v>1320000</v>
      </c>
    </row>
    <row r="18" spans="1:9" ht="16.5">
      <c r="A18" s="33"/>
      <c r="B18" s="95"/>
      <c r="C18" s="96" t="s">
        <v>14</v>
      </c>
      <c r="D18" s="96">
        <f>SUM(D15:D17)</f>
        <v>3</v>
      </c>
      <c r="E18" s="96"/>
      <c r="F18" s="96">
        <f>SUM(F15:F17)</f>
        <v>3</v>
      </c>
      <c r="G18" s="96"/>
      <c r="H18" s="96">
        <f>SUM(H15:H17)</f>
        <v>577333</v>
      </c>
      <c r="I18" s="96">
        <f>SUM(I15:I17)</f>
        <v>6927996</v>
      </c>
    </row>
    <row r="19" spans="1:9" ht="16.5">
      <c r="A19" s="33"/>
      <c r="B19" s="144" t="s">
        <v>88</v>
      </c>
      <c r="C19" s="145"/>
      <c r="D19" s="145"/>
      <c r="E19" s="145"/>
      <c r="F19" s="145"/>
      <c r="G19" s="145"/>
      <c r="H19" s="145"/>
      <c r="I19" s="146"/>
    </row>
    <row r="20" spans="1:9" ht="16.5">
      <c r="A20" s="33"/>
      <c r="B20" s="34">
        <v>1</v>
      </c>
      <c r="C20" s="34" t="s">
        <v>60</v>
      </c>
      <c r="D20" s="34">
        <v>1</v>
      </c>
      <c r="E20" s="34">
        <v>1</v>
      </c>
      <c r="F20" s="34">
        <v>1</v>
      </c>
      <c r="G20" s="34">
        <v>220000</v>
      </c>
      <c r="H20" s="34">
        <f>F20*G20</f>
        <v>220000</v>
      </c>
      <c r="I20" s="34">
        <f>H20*12</f>
        <v>2640000</v>
      </c>
    </row>
    <row r="21" spans="1:9" ht="16.5">
      <c r="A21" s="33"/>
      <c r="B21" s="34">
        <v>2</v>
      </c>
      <c r="C21" s="34" t="s">
        <v>20</v>
      </c>
      <c r="D21" s="34">
        <v>17</v>
      </c>
      <c r="E21" s="34"/>
      <c r="F21" s="34">
        <v>24</v>
      </c>
      <c r="G21" s="34">
        <v>110000</v>
      </c>
      <c r="H21" s="34">
        <f>F21*G21</f>
        <v>2640000</v>
      </c>
      <c r="I21" s="34">
        <f>H21*12</f>
        <v>31680000</v>
      </c>
    </row>
    <row r="22" spans="1:9" ht="16.5">
      <c r="A22" s="33"/>
      <c r="B22" s="34">
        <v>3</v>
      </c>
      <c r="C22" s="34" t="s">
        <v>5</v>
      </c>
      <c r="D22" s="34">
        <v>1</v>
      </c>
      <c r="E22" s="34">
        <v>1</v>
      </c>
      <c r="F22" s="34">
        <v>1</v>
      </c>
      <c r="G22" s="34">
        <v>110000</v>
      </c>
      <c r="H22" s="34">
        <f>F22*G22</f>
        <v>110000</v>
      </c>
      <c r="I22" s="34">
        <f>H22*12</f>
        <v>1320000</v>
      </c>
    </row>
    <row r="23" spans="1:9" ht="16.5">
      <c r="A23" s="33"/>
      <c r="B23" s="34">
        <v>4</v>
      </c>
      <c r="C23" s="67" t="s">
        <v>61</v>
      </c>
      <c r="D23" s="34">
        <v>1</v>
      </c>
      <c r="E23" s="34">
        <v>1</v>
      </c>
      <c r="F23" s="34">
        <v>1</v>
      </c>
      <c r="G23" s="34">
        <v>105000</v>
      </c>
      <c r="H23" s="34">
        <f>F23*G23</f>
        <v>105000</v>
      </c>
      <c r="I23" s="34">
        <f t="shared" ref="I23:I64" si="0">H23*12</f>
        <v>1260000</v>
      </c>
    </row>
    <row r="24" spans="1:9" ht="16.5">
      <c r="A24" s="33"/>
      <c r="B24" s="95"/>
      <c r="C24" s="96" t="s">
        <v>14</v>
      </c>
      <c r="D24" s="96">
        <f>SUM(D20:D23)</f>
        <v>20</v>
      </c>
      <c r="E24" s="96"/>
      <c r="F24" s="96">
        <f>SUM(F20:F23)</f>
        <v>27</v>
      </c>
      <c r="G24" s="96"/>
      <c r="H24" s="96">
        <f>SUM(H20:H23)</f>
        <v>3075000</v>
      </c>
      <c r="I24" s="96">
        <f>SUM(I20:I23)</f>
        <v>36900000</v>
      </c>
    </row>
    <row r="25" spans="1:9" ht="16.5">
      <c r="A25" s="33"/>
      <c r="B25" s="144" t="s">
        <v>89</v>
      </c>
      <c r="C25" s="145"/>
      <c r="D25" s="145"/>
      <c r="E25" s="145"/>
      <c r="F25" s="145"/>
      <c r="G25" s="145"/>
      <c r="H25" s="145"/>
      <c r="I25" s="146"/>
    </row>
    <row r="26" spans="1:9" ht="16.5">
      <c r="A26" s="33"/>
      <c r="B26" s="34">
        <v>1</v>
      </c>
      <c r="C26" s="34" t="s">
        <v>62</v>
      </c>
      <c r="D26" s="34">
        <v>1</v>
      </c>
      <c r="E26" s="34">
        <v>1</v>
      </c>
      <c r="F26" s="34">
        <v>1</v>
      </c>
      <c r="G26" s="34">
        <v>220000</v>
      </c>
      <c r="H26" s="34">
        <f>F26*G26</f>
        <v>220000</v>
      </c>
      <c r="I26" s="34">
        <f>H26*12</f>
        <v>2640000</v>
      </c>
    </row>
    <row r="27" spans="1:9" ht="16.5">
      <c r="A27" s="33"/>
      <c r="B27" s="68">
        <v>2</v>
      </c>
      <c r="C27" s="67" t="s">
        <v>63</v>
      </c>
      <c r="D27" s="34">
        <v>10</v>
      </c>
      <c r="E27" s="34">
        <v>1</v>
      </c>
      <c r="F27" s="34">
        <v>10</v>
      </c>
      <c r="G27" s="34">
        <v>120000</v>
      </c>
      <c r="H27" s="34">
        <f t="shared" ref="H27:H34" si="1">F27*G27</f>
        <v>1200000</v>
      </c>
      <c r="I27" s="34">
        <f t="shared" ref="I27:I34" si="2">H27*12</f>
        <v>14400000</v>
      </c>
    </row>
    <row r="28" spans="1:9" ht="18.75" customHeight="1">
      <c r="A28" s="33"/>
      <c r="B28" s="68">
        <v>3</v>
      </c>
      <c r="C28" s="67" t="s">
        <v>63</v>
      </c>
      <c r="D28" s="34">
        <v>6</v>
      </c>
      <c r="E28" s="34">
        <v>0.5</v>
      </c>
      <c r="F28" s="34">
        <v>3</v>
      </c>
      <c r="G28" s="34">
        <v>120000</v>
      </c>
      <c r="H28" s="34">
        <f>F28*G28</f>
        <v>360000</v>
      </c>
      <c r="I28" s="34">
        <f>H28*12</f>
        <v>4320000</v>
      </c>
    </row>
    <row r="29" spans="1:9" ht="18" customHeight="1">
      <c r="A29" s="35"/>
      <c r="B29" s="34">
        <v>4</v>
      </c>
      <c r="C29" s="34" t="s">
        <v>64</v>
      </c>
      <c r="D29" s="34">
        <v>1</v>
      </c>
      <c r="E29" s="34">
        <v>1</v>
      </c>
      <c r="F29" s="34">
        <v>1</v>
      </c>
      <c r="G29" s="34">
        <v>105000</v>
      </c>
      <c r="H29" s="34">
        <f>F29*G29</f>
        <v>105000</v>
      </c>
      <c r="I29" s="34">
        <f>H29*12</f>
        <v>1260000</v>
      </c>
    </row>
    <row r="30" spans="1:9" ht="16.5">
      <c r="A30" s="33"/>
      <c r="B30" s="68">
        <v>5</v>
      </c>
      <c r="C30" s="34" t="s">
        <v>3</v>
      </c>
      <c r="D30" s="34">
        <v>1</v>
      </c>
      <c r="E30" s="34">
        <v>1</v>
      </c>
      <c r="F30" s="34">
        <v>1</v>
      </c>
      <c r="G30" s="34">
        <v>105000</v>
      </c>
      <c r="H30" s="34">
        <f>F30*G30</f>
        <v>105000</v>
      </c>
      <c r="I30" s="34">
        <f>H30*12</f>
        <v>1260000</v>
      </c>
    </row>
    <row r="31" spans="1:9" ht="16.5">
      <c r="A31" s="33"/>
      <c r="B31" s="68">
        <v>6</v>
      </c>
      <c r="C31" s="34" t="s">
        <v>3</v>
      </c>
      <c r="D31" s="34">
        <v>1</v>
      </c>
      <c r="E31" s="34">
        <v>0.5</v>
      </c>
      <c r="F31" s="34">
        <v>0.5</v>
      </c>
      <c r="G31" s="34">
        <v>105000</v>
      </c>
      <c r="H31" s="34">
        <f>F31*G31</f>
        <v>52500</v>
      </c>
      <c r="I31" s="34">
        <f>H31*12</f>
        <v>630000</v>
      </c>
    </row>
    <row r="32" spans="1:9" ht="16.5">
      <c r="A32" s="33"/>
      <c r="B32" s="34">
        <v>7</v>
      </c>
      <c r="C32" s="34" t="s">
        <v>65</v>
      </c>
      <c r="D32" s="34">
        <v>1</v>
      </c>
      <c r="E32" s="34">
        <v>1</v>
      </c>
      <c r="F32" s="34">
        <v>1</v>
      </c>
      <c r="G32" s="34">
        <v>105000</v>
      </c>
      <c r="H32" s="34">
        <f t="shared" si="1"/>
        <v>105000</v>
      </c>
      <c r="I32" s="34">
        <f t="shared" si="2"/>
        <v>1260000</v>
      </c>
    </row>
    <row r="33" spans="1:9" ht="16.5">
      <c r="A33" s="33"/>
      <c r="B33" s="68">
        <v>8</v>
      </c>
      <c r="C33" s="34" t="s">
        <v>13</v>
      </c>
      <c r="D33" s="34">
        <v>2</v>
      </c>
      <c r="E33" s="34">
        <v>1</v>
      </c>
      <c r="F33" s="34">
        <v>1</v>
      </c>
      <c r="G33" s="34">
        <v>105000</v>
      </c>
      <c r="H33" s="34">
        <f t="shared" si="1"/>
        <v>105000</v>
      </c>
      <c r="I33" s="34">
        <f t="shared" si="2"/>
        <v>1260000</v>
      </c>
    </row>
    <row r="34" spans="1:9" ht="16.5">
      <c r="A34" s="33"/>
      <c r="B34" s="68">
        <v>9</v>
      </c>
      <c r="C34" s="34" t="s">
        <v>13</v>
      </c>
      <c r="D34" s="34">
        <v>1</v>
      </c>
      <c r="E34" s="34">
        <v>0.5</v>
      </c>
      <c r="F34" s="34">
        <v>0.5</v>
      </c>
      <c r="G34" s="34">
        <v>105000</v>
      </c>
      <c r="H34" s="34">
        <f t="shared" si="1"/>
        <v>52500</v>
      </c>
      <c r="I34" s="34">
        <f t="shared" si="2"/>
        <v>630000</v>
      </c>
    </row>
    <row r="35" spans="1:9" ht="16.5">
      <c r="A35" s="33"/>
      <c r="B35" s="96"/>
      <c r="C35" s="96" t="s">
        <v>59</v>
      </c>
      <c r="D35" s="96">
        <f>SUM(D26:D34)</f>
        <v>24</v>
      </c>
      <c r="E35" s="96"/>
      <c r="F35" s="96">
        <f>SUM(F26:F34)</f>
        <v>19</v>
      </c>
      <c r="G35" s="96"/>
      <c r="H35" s="96">
        <f>SUM(H26:H34)</f>
        <v>2305000</v>
      </c>
      <c r="I35" s="96">
        <f>SUM(I26:I34)</f>
        <v>27660000</v>
      </c>
    </row>
    <row r="36" spans="1:9" ht="16.5">
      <c r="A36" s="36"/>
      <c r="B36" s="144" t="s">
        <v>90</v>
      </c>
      <c r="C36" s="145"/>
      <c r="D36" s="145"/>
      <c r="E36" s="145"/>
      <c r="F36" s="145"/>
      <c r="G36" s="145"/>
      <c r="H36" s="145"/>
      <c r="I36" s="146"/>
    </row>
    <row r="37" spans="1:9" ht="39.75" customHeight="1">
      <c r="A37" s="33"/>
      <c r="B37" s="68">
        <v>1</v>
      </c>
      <c r="C37" s="69" t="s">
        <v>66</v>
      </c>
      <c r="D37" s="68">
        <v>1</v>
      </c>
      <c r="E37" s="68">
        <v>1</v>
      </c>
      <c r="F37" s="68">
        <v>1</v>
      </c>
      <c r="G37" s="68">
        <v>110000</v>
      </c>
      <c r="H37" s="68">
        <f>F37*G37</f>
        <v>110000</v>
      </c>
      <c r="I37" s="68">
        <f>H37*12</f>
        <v>1320000</v>
      </c>
    </row>
    <row r="38" spans="1:9" ht="41.25" customHeight="1">
      <c r="A38" s="33"/>
      <c r="B38" s="68">
        <v>2</v>
      </c>
      <c r="C38" s="69" t="s">
        <v>67</v>
      </c>
      <c r="D38" s="68">
        <v>1</v>
      </c>
      <c r="E38" s="68">
        <v>1</v>
      </c>
      <c r="F38" s="68">
        <v>1</v>
      </c>
      <c r="G38" s="68">
        <v>105000</v>
      </c>
      <c r="H38" s="68">
        <f>F38*G38</f>
        <v>105000</v>
      </c>
      <c r="I38" s="68">
        <f>H38*12</f>
        <v>1260000</v>
      </c>
    </row>
    <row r="39" spans="1:9" ht="51.75" customHeight="1">
      <c r="A39" s="33"/>
      <c r="B39" s="34">
        <v>3</v>
      </c>
      <c r="C39" s="69" t="s">
        <v>68</v>
      </c>
      <c r="D39" s="68">
        <v>3</v>
      </c>
      <c r="E39" s="68">
        <v>1</v>
      </c>
      <c r="F39" s="68">
        <v>3</v>
      </c>
      <c r="G39" s="68">
        <v>110000</v>
      </c>
      <c r="H39" s="68">
        <f t="shared" ref="H39:H64" si="3">F39*G39</f>
        <v>330000</v>
      </c>
      <c r="I39" s="68">
        <f t="shared" si="0"/>
        <v>3960000</v>
      </c>
    </row>
    <row r="40" spans="1:9" ht="33">
      <c r="A40" s="33"/>
      <c r="B40" s="68">
        <v>4</v>
      </c>
      <c r="C40" s="69" t="s">
        <v>69</v>
      </c>
      <c r="D40" s="68">
        <v>1</v>
      </c>
      <c r="E40" s="68">
        <v>0.5</v>
      </c>
      <c r="F40" s="68">
        <v>0.5</v>
      </c>
      <c r="G40" s="68">
        <v>110000</v>
      </c>
      <c r="H40" s="68">
        <f t="shared" si="3"/>
        <v>55000</v>
      </c>
      <c r="I40" s="68">
        <f t="shared" si="0"/>
        <v>660000</v>
      </c>
    </row>
    <row r="41" spans="1:9" ht="36.75" customHeight="1">
      <c r="A41" s="33"/>
      <c r="B41" s="68">
        <v>5</v>
      </c>
      <c r="C41" s="69" t="s">
        <v>70</v>
      </c>
      <c r="D41" s="68">
        <v>1</v>
      </c>
      <c r="E41" s="68">
        <v>1</v>
      </c>
      <c r="F41" s="68">
        <v>1</v>
      </c>
      <c r="G41" s="68">
        <v>110000</v>
      </c>
      <c r="H41" s="68">
        <f t="shared" si="3"/>
        <v>110000</v>
      </c>
      <c r="I41" s="68">
        <f t="shared" si="0"/>
        <v>1320000</v>
      </c>
    </row>
    <row r="42" spans="1:9" ht="33" customHeight="1">
      <c r="A42" s="33"/>
      <c r="B42" s="34">
        <v>6</v>
      </c>
      <c r="C42" s="69" t="s">
        <v>71</v>
      </c>
      <c r="D42" s="68">
        <v>1</v>
      </c>
      <c r="E42" s="68">
        <v>1</v>
      </c>
      <c r="F42" s="68">
        <v>1</v>
      </c>
      <c r="G42" s="68">
        <v>110000</v>
      </c>
      <c r="H42" s="68">
        <f t="shared" si="3"/>
        <v>110000</v>
      </c>
      <c r="I42" s="68">
        <f t="shared" si="0"/>
        <v>1320000</v>
      </c>
    </row>
    <row r="43" spans="1:9" ht="37.5" customHeight="1">
      <c r="A43" s="33"/>
      <c r="B43" s="68">
        <v>7</v>
      </c>
      <c r="C43" s="69" t="s">
        <v>72</v>
      </c>
      <c r="D43" s="68">
        <v>1</v>
      </c>
      <c r="E43" s="68">
        <v>1</v>
      </c>
      <c r="F43" s="68">
        <v>1</v>
      </c>
      <c r="G43" s="68">
        <v>110000</v>
      </c>
      <c r="H43" s="68">
        <f t="shared" si="3"/>
        <v>110000</v>
      </c>
      <c r="I43" s="68">
        <f t="shared" si="0"/>
        <v>1320000</v>
      </c>
    </row>
    <row r="44" spans="1:9" ht="44.25" customHeight="1">
      <c r="A44" s="33"/>
      <c r="B44" s="68">
        <v>8</v>
      </c>
      <c r="C44" s="69" t="s">
        <v>152</v>
      </c>
      <c r="D44" s="68">
        <v>1</v>
      </c>
      <c r="E44" s="68">
        <v>0.5</v>
      </c>
      <c r="F44" s="68">
        <v>0.5</v>
      </c>
      <c r="G44" s="68">
        <v>110000</v>
      </c>
      <c r="H44" s="68">
        <f t="shared" si="3"/>
        <v>55000</v>
      </c>
      <c r="I44" s="68">
        <f t="shared" si="0"/>
        <v>660000</v>
      </c>
    </row>
    <row r="45" spans="1:9" ht="33">
      <c r="A45" s="33"/>
      <c r="B45" s="34">
        <v>9</v>
      </c>
      <c r="C45" s="69" t="s">
        <v>153</v>
      </c>
      <c r="D45" s="68">
        <v>1</v>
      </c>
      <c r="E45" s="68">
        <v>1</v>
      </c>
      <c r="F45" s="68">
        <v>1</v>
      </c>
      <c r="G45" s="68">
        <v>110000</v>
      </c>
      <c r="H45" s="68">
        <f t="shared" si="3"/>
        <v>110000</v>
      </c>
      <c r="I45" s="68">
        <f t="shared" si="0"/>
        <v>1320000</v>
      </c>
    </row>
    <row r="46" spans="1:9" ht="16.5">
      <c r="A46" s="33"/>
      <c r="B46" s="68">
        <v>10</v>
      </c>
      <c r="C46" s="69" t="s">
        <v>13</v>
      </c>
      <c r="D46" s="68">
        <v>1</v>
      </c>
      <c r="E46" s="68">
        <v>1</v>
      </c>
      <c r="F46" s="68">
        <v>1</v>
      </c>
      <c r="G46" s="68">
        <v>105000</v>
      </c>
      <c r="H46" s="68">
        <f t="shared" si="3"/>
        <v>105000</v>
      </c>
      <c r="I46" s="68">
        <f t="shared" si="0"/>
        <v>1260000</v>
      </c>
    </row>
    <row r="47" spans="1:9" ht="16.5">
      <c r="A47" s="33"/>
      <c r="B47" s="97"/>
      <c r="C47" s="98" t="s">
        <v>14</v>
      </c>
      <c r="D47" s="96">
        <f>SUM(D37:D46)</f>
        <v>12</v>
      </c>
      <c r="E47" s="96"/>
      <c r="F47" s="96">
        <f>SUM(F37:F46)</f>
        <v>11</v>
      </c>
      <c r="G47" s="96"/>
      <c r="H47" s="96">
        <f>SUM(H37:H46)</f>
        <v>1200000</v>
      </c>
      <c r="I47" s="96">
        <f>SUM(I37:I46)</f>
        <v>14400000</v>
      </c>
    </row>
    <row r="48" spans="1:9" ht="49.5" customHeight="1">
      <c r="A48" s="33"/>
      <c r="B48" s="144" t="s">
        <v>91</v>
      </c>
      <c r="C48" s="145"/>
      <c r="D48" s="145"/>
      <c r="E48" s="145"/>
      <c r="F48" s="145"/>
      <c r="G48" s="145"/>
      <c r="H48" s="145"/>
      <c r="I48" s="146"/>
    </row>
    <row r="49" spans="1:9" ht="34.5" customHeight="1">
      <c r="A49" s="33"/>
      <c r="B49" s="34">
        <v>1</v>
      </c>
      <c r="C49" s="67" t="s">
        <v>73</v>
      </c>
      <c r="D49" s="34">
        <v>1</v>
      </c>
      <c r="E49" s="34">
        <v>1</v>
      </c>
      <c r="F49" s="34">
        <v>1</v>
      </c>
      <c r="G49" s="34">
        <v>120000</v>
      </c>
      <c r="H49" s="34">
        <f>G49*F49</f>
        <v>120000</v>
      </c>
      <c r="I49" s="34">
        <f>H49*12</f>
        <v>1440000</v>
      </c>
    </row>
    <row r="50" spans="1:9" ht="34.5" customHeight="1">
      <c r="A50" s="33"/>
      <c r="B50" s="34">
        <v>2</v>
      </c>
      <c r="C50" s="67" t="s">
        <v>74</v>
      </c>
      <c r="D50" s="34">
        <v>1</v>
      </c>
      <c r="E50" s="34">
        <v>0.5</v>
      </c>
      <c r="F50" s="34">
        <v>0.5</v>
      </c>
      <c r="G50" s="34">
        <v>110000</v>
      </c>
      <c r="H50" s="34">
        <f>F50*G50</f>
        <v>55000</v>
      </c>
      <c r="I50" s="34">
        <f>H50*12</f>
        <v>660000</v>
      </c>
    </row>
    <row r="51" spans="1:9" ht="24" customHeight="1">
      <c r="A51" s="33"/>
      <c r="B51" s="34">
        <v>3</v>
      </c>
      <c r="C51" s="67" t="s">
        <v>75</v>
      </c>
      <c r="D51" s="34">
        <v>1</v>
      </c>
      <c r="E51" s="34">
        <v>0.5</v>
      </c>
      <c r="F51" s="34">
        <v>0.5</v>
      </c>
      <c r="G51" s="34">
        <v>110000</v>
      </c>
      <c r="H51" s="34">
        <f>F51*G51</f>
        <v>55000</v>
      </c>
      <c r="I51" s="34">
        <f>H51*12</f>
        <v>660000</v>
      </c>
    </row>
    <row r="52" spans="1:9" ht="26.25" customHeight="1">
      <c r="A52" s="33"/>
      <c r="B52" s="34">
        <v>4</v>
      </c>
      <c r="C52" s="67" t="s">
        <v>76</v>
      </c>
      <c r="D52" s="34">
        <v>1</v>
      </c>
      <c r="E52" s="34">
        <v>0.5</v>
      </c>
      <c r="F52" s="34">
        <v>0.5</v>
      </c>
      <c r="G52" s="34">
        <v>110000</v>
      </c>
      <c r="H52" s="34">
        <f t="shared" ref="H52:H53" si="4">F52*G52</f>
        <v>55000</v>
      </c>
      <c r="I52" s="34">
        <f t="shared" ref="I52:I53" si="5">H52*12</f>
        <v>660000</v>
      </c>
    </row>
    <row r="53" spans="1:9" ht="22.5" customHeight="1">
      <c r="A53" s="33"/>
      <c r="B53" s="34">
        <v>5</v>
      </c>
      <c r="C53" s="67" t="s">
        <v>77</v>
      </c>
      <c r="D53" s="34">
        <v>1</v>
      </c>
      <c r="E53" s="34">
        <v>0.5</v>
      </c>
      <c r="F53" s="34">
        <v>0.5</v>
      </c>
      <c r="G53" s="34">
        <v>110000</v>
      </c>
      <c r="H53" s="34">
        <f t="shared" si="4"/>
        <v>55000</v>
      </c>
      <c r="I53" s="34">
        <f t="shared" si="5"/>
        <v>660000</v>
      </c>
    </row>
    <row r="54" spans="1:9" ht="34.5" customHeight="1">
      <c r="A54" s="33"/>
      <c r="B54" s="34">
        <v>6</v>
      </c>
      <c r="C54" s="67" t="s">
        <v>78</v>
      </c>
      <c r="D54" s="34">
        <v>1</v>
      </c>
      <c r="E54" s="34">
        <v>0.5</v>
      </c>
      <c r="F54" s="34">
        <v>0.5</v>
      </c>
      <c r="G54" s="34">
        <v>110000</v>
      </c>
      <c r="H54" s="34">
        <f t="shared" si="3"/>
        <v>55000</v>
      </c>
      <c r="I54" s="34">
        <f t="shared" si="0"/>
        <v>660000</v>
      </c>
    </row>
    <row r="55" spans="1:9" ht="34.5" customHeight="1">
      <c r="A55" s="33"/>
      <c r="B55" s="34">
        <v>7</v>
      </c>
      <c r="C55" s="67" t="s">
        <v>79</v>
      </c>
      <c r="D55" s="34">
        <v>1</v>
      </c>
      <c r="E55" s="34">
        <v>0.5</v>
      </c>
      <c r="F55" s="34">
        <v>0.5</v>
      </c>
      <c r="G55" s="34">
        <v>110000</v>
      </c>
      <c r="H55" s="34">
        <f t="shared" si="3"/>
        <v>55000</v>
      </c>
      <c r="I55" s="34">
        <f t="shared" si="0"/>
        <v>660000</v>
      </c>
    </row>
    <row r="56" spans="1:9" ht="34.5" customHeight="1">
      <c r="A56" s="33"/>
      <c r="B56" s="34">
        <v>8</v>
      </c>
      <c r="C56" s="67" t="s">
        <v>80</v>
      </c>
      <c r="D56" s="34">
        <v>1</v>
      </c>
      <c r="E56" s="34">
        <v>1</v>
      </c>
      <c r="F56" s="34">
        <v>1</v>
      </c>
      <c r="G56" s="34">
        <v>110000</v>
      </c>
      <c r="H56" s="34">
        <f t="shared" si="3"/>
        <v>110000</v>
      </c>
      <c r="I56" s="34">
        <f t="shared" si="0"/>
        <v>1320000</v>
      </c>
    </row>
    <row r="57" spans="1:9" ht="34.5" customHeight="1">
      <c r="A57" s="33"/>
      <c r="B57" s="34">
        <v>9</v>
      </c>
      <c r="C57" s="67" t="s">
        <v>81</v>
      </c>
      <c r="D57" s="34">
        <v>1</v>
      </c>
      <c r="E57" s="34">
        <v>1</v>
      </c>
      <c r="F57" s="34">
        <v>1</v>
      </c>
      <c r="G57" s="34">
        <v>110000</v>
      </c>
      <c r="H57" s="34">
        <f t="shared" si="3"/>
        <v>110000</v>
      </c>
      <c r="I57" s="34">
        <f t="shared" si="0"/>
        <v>1320000</v>
      </c>
    </row>
    <row r="58" spans="1:9" ht="34.5" customHeight="1">
      <c r="A58" s="33"/>
      <c r="B58" s="34">
        <v>10</v>
      </c>
      <c r="C58" s="67" t="s">
        <v>154</v>
      </c>
      <c r="D58" s="34">
        <v>1</v>
      </c>
      <c r="E58" s="34">
        <v>0.5</v>
      </c>
      <c r="F58" s="34">
        <v>0.5</v>
      </c>
      <c r="G58" s="34">
        <v>110000</v>
      </c>
      <c r="H58" s="34">
        <f t="shared" si="3"/>
        <v>55000</v>
      </c>
      <c r="I58" s="34">
        <f t="shared" si="0"/>
        <v>660000</v>
      </c>
    </row>
    <row r="59" spans="1:9" ht="16.5">
      <c r="A59" s="33"/>
      <c r="B59" s="34">
        <v>11</v>
      </c>
      <c r="C59" s="67" t="s">
        <v>155</v>
      </c>
      <c r="D59" s="34">
        <v>1</v>
      </c>
      <c r="E59" s="34">
        <v>0.5</v>
      </c>
      <c r="F59" s="34">
        <v>0.5</v>
      </c>
      <c r="G59" s="34">
        <v>110000</v>
      </c>
      <c r="H59" s="34">
        <f t="shared" si="3"/>
        <v>55000</v>
      </c>
      <c r="I59" s="34">
        <f t="shared" si="0"/>
        <v>660000</v>
      </c>
    </row>
    <row r="60" spans="1:9" ht="33">
      <c r="A60" s="33"/>
      <c r="B60" s="34">
        <v>12</v>
      </c>
      <c r="C60" s="67" t="s">
        <v>82</v>
      </c>
      <c r="D60" s="34">
        <v>1</v>
      </c>
      <c r="E60" s="34">
        <v>1</v>
      </c>
      <c r="F60" s="34">
        <v>1</v>
      </c>
      <c r="G60" s="34">
        <v>105000</v>
      </c>
      <c r="H60" s="34">
        <f t="shared" si="3"/>
        <v>105000</v>
      </c>
      <c r="I60" s="34">
        <f t="shared" si="0"/>
        <v>1260000</v>
      </c>
    </row>
    <row r="61" spans="1:9" ht="33">
      <c r="A61" s="33"/>
      <c r="B61" s="34">
        <v>13</v>
      </c>
      <c r="C61" s="67" t="s">
        <v>83</v>
      </c>
      <c r="D61" s="34">
        <v>1</v>
      </c>
      <c r="E61" s="34">
        <v>1</v>
      </c>
      <c r="F61" s="34">
        <v>1</v>
      </c>
      <c r="G61" s="34">
        <v>105000</v>
      </c>
      <c r="H61" s="34">
        <f t="shared" si="3"/>
        <v>105000</v>
      </c>
      <c r="I61" s="34">
        <f t="shared" si="0"/>
        <v>1260000</v>
      </c>
    </row>
    <row r="62" spans="1:9" ht="49.5">
      <c r="A62" s="33"/>
      <c r="B62" s="34">
        <v>14</v>
      </c>
      <c r="C62" s="67" t="s">
        <v>156</v>
      </c>
      <c r="D62" s="34">
        <v>1</v>
      </c>
      <c r="E62" s="34">
        <v>0.5</v>
      </c>
      <c r="F62" s="34">
        <v>0.5</v>
      </c>
      <c r="G62" s="34">
        <v>110000</v>
      </c>
      <c r="H62" s="34">
        <f t="shared" si="3"/>
        <v>55000</v>
      </c>
      <c r="I62" s="34">
        <f t="shared" si="0"/>
        <v>660000</v>
      </c>
    </row>
    <row r="63" spans="1:9" ht="33">
      <c r="B63" s="34">
        <v>15</v>
      </c>
      <c r="C63" s="67" t="s">
        <v>157</v>
      </c>
      <c r="D63" s="34">
        <v>1</v>
      </c>
      <c r="E63" s="34">
        <v>1</v>
      </c>
      <c r="F63" s="34">
        <v>1</v>
      </c>
      <c r="G63" s="34">
        <v>110000</v>
      </c>
      <c r="H63" s="34">
        <f t="shared" si="3"/>
        <v>110000</v>
      </c>
      <c r="I63" s="34">
        <f t="shared" si="0"/>
        <v>1320000</v>
      </c>
    </row>
    <row r="64" spans="1:9" ht="33">
      <c r="B64" s="34">
        <v>16</v>
      </c>
      <c r="C64" s="67" t="s">
        <v>158</v>
      </c>
      <c r="D64" s="34">
        <v>1</v>
      </c>
      <c r="E64" s="34">
        <v>1</v>
      </c>
      <c r="F64" s="34">
        <v>1</v>
      </c>
      <c r="G64" s="34">
        <v>167000</v>
      </c>
      <c r="H64" s="34">
        <f t="shared" si="3"/>
        <v>167000</v>
      </c>
      <c r="I64" s="34">
        <f t="shared" si="0"/>
        <v>2004000</v>
      </c>
    </row>
    <row r="65" spans="2:9" ht="16.5">
      <c r="B65" s="95"/>
      <c r="C65" s="96" t="s">
        <v>14</v>
      </c>
      <c r="D65" s="96">
        <f>SUM(D49:D64)</f>
        <v>16</v>
      </c>
      <c r="E65" s="96"/>
      <c r="F65" s="96">
        <f>SUM(F49:F64)</f>
        <v>11.5</v>
      </c>
      <c r="G65" s="96"/>
      <c r="H65" s="96">
        <f>SUM(H49:H64)</f>
        <v>1322000</v>
      </c>
      <c r="I65" s="96">
        <f>SUM(I49:I64)</f>
        <v>15864000</v>
      </c>
    </row>
    <row r="66" spans="2:9" ht="16.5">
      <c r="B66" s="34"/>
      <c r="C66" s="34"/>
      <c r="D66" s="34"/>
      <c r="E66" s="34"/>
      <c r="F66" s="34"/>
      <c r="G66" s="34"/>
      <c r="H66" s="34"/>
      <c r="I66" s="34"/>
    </row>
    <row r="67" spans="2:9" ht="16.5">
      <c r="B67" s="99"/>
      <c r="C67" s="98" t="s">
        <v>84</v>
      </c>
      <c r="D67" s="96">
        <f>D18+D24+D35+D47+D65</f>
        <v>75</v>
      </c>
      <c r="E67" s="96"/>
      <c r="F67" s="96">
        <f>F18+F24+F35+F47+F65</f>
        <v>71.5</v>
      </c>
      <c r="G67" s="96"/>
      <c r="H67" s="96">
        <f>H18+H24+H35+H47+H65</f>
        <v>8479333</v>
      </c>
      <c r="I67" s="96">
        <f>I18+I24+I35+I47+I65</f>
        <v>101751996</v>
      </c>
    </row>
  </sheetData>
  <mergeCells count="7">
    <mergeCell ref="B48:I48"/>
    <mergeCell ref="F1:I4"/>
    <mergeCell ref="B5:I12"/>
    <mergeCell ref="B13:I13"/>
    <mergeCell ref="B19:I19"/>
    <mergeCell ref="B25:I25"/>
    <mergeCell ref="B36:I36"/>
  </mergeCells>
  <pageMargins left="0.7" right="0.7" top="0.75" bottom="0.75" header="0.3" footer="0.3"/>
  <pageSetup paperSize="9" scale="8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7"/>
  <sheetViews>
    <sheetView tabSelected="1" workbookViewId="0">
      <selection activeCell="G39" sqref="G39"/>
    </sheetView>
  </sheetViews>
  <sheetFormatPr defaultRowHeight="15"/>
  <cols>
    <col min="1" max="1" width="4.28515625" customWidth="1"/>
    <col min="2" max="2" width="7.42578125" style="79" customWidth="1"/>
    <col min="3" max="3" width="27.42578125" customWidth="1"/>
    <col min="4" max="4" width="5.7109375" customWidth="1"/>
    <col min="5" max="5" width="4.85546875" customWidth="1"/>
    <col min="6" max="6" width="7.140625" customWidth="1"/>
    <col min="7" max="7" width="17.28515625" customWidth="1"/>
    <col min="8" max="8" width="16.85546875" customWidth="1"/>
    <col min="9" max="9" width="17.28515625" customWidth="1"/>
  </cols>
  <sheetData>
    <row r="1" spans="2:9" ht="4.5" customHeight="1"/>
    <row r="2" spans="2:9" ht="16.5" customHeight="1">
      <c r="B2" s="59"/>
      <c r="C2" s="31"/>
      <c r="D2" s="70"/>
      <c r="E2" s="70"/>
      <c r="F2" s="72"/>
      <c r="G2" s="155" t="s">
        <v>208</v>
      </c>
      <c r="H2" s="155"/>
      <c r="I2" s="155"/>
    </row>
    <row r="3" spans="2:9" ht="42.75" customHeight="1">
      <c r="B3" s="59"/>
      <c r="C3" s="31"/>
      <c r="D3" s="70"/>
      <c r="E3" s="70"/>
      <c r="F3" s="72"/>
      <c r="G3" s="155"/>
      <c r="H3" s="155"/>
      <c r="I3" s="155"/>
    </row>
    <row r="4" spans="2:9">
      <c r="B4" s="156" t="s">
        <v>211</v>
      </c>
      <c r="C4" s="156"/>
      <c r="D4" s="156"/>
      <c r="E4" s="156"/>
      <c r="F4" s="156"/>
      <c r="G4" s="156"/>
      <c r="H4" s="156"/>
      <c r="I4" s="156"/>
    </row>
    <row r="5" spans="2:9" ht="49.5" customHeight="1">
      <c r="B5" s="156"/>
      <c r="C5" s="156"/>
      <c r="D5" s="156"/>
      <c r="E5" s="156"/>
      <c r="F5" s="156"/>
      <c r="G5" s="156"/>
      <c r="H5" s="156"/>
      <c r="I5" s="156"/>
    </row>
    <row r="6" spans="2:9">
      <c r="B6" s="157" t="s">
        <v>181</v>
      </c>
      <c r="C6" s="157"/>
      <c r="D6" s="157"/>
      <c r="E6" s="157"/>
      <c r="F6" s="157"/>
      <c r="G6" s="157"/>
      <c r="H6" s="157"/>
      <c r="I6" s="157"/>
    </row>
    <row r="7" spans="2:9" ht="146.25" customHeight="1">
      <c r="B7" s="60" t="s">
        <v>19</v>
      </c>
      <c r="C7" s="61" t="s">
        <v>0</v>
      </c>
      <c r="D7" s="61" t="s">
        <v>26</v>
      </c>
      <c r="E7" s="61" t="s">
        <v>27</v>
      </c>
      <c r="F7" s="61" t="s">
        <v>29</v>
      </c>
      <c r="G7" s="61" t="s">
        <v>30</v>
      </c>
      <c r="H7" s="61" t="s">
        <v>31</v>
      </c>
      <c r="I7" s="61" t="s">
        <v>21</v>
      </c>
    </row>
    <row r="8" spans="2:9" ht="16.5">
      <c r="B8" s="60"/>
      <c r="C8" s="158" t="s">
        <v>92</v>
      </c>
      <c r="D8" s="159"/>
      <c r="E8" s="159"/>
      <c r="F8" s="159"/>
      <c r="G8" s="159"/>
      <c r="H8" s="159"/>
      <c r="I8" s="160"/>
    </row>
    <row r="9" spans="2:9">
      <c r="B9" s="62">
        <v>1</v>
      </c>
      <c r="C9" s="63" t="s">
        <v>1</v>
      </c>
      <c r="D9" s="63">
        <v>1</v>
      </c>
      <c r="E9" s="63">
        <v>1</v>
      </c>
      <c r="F9" s="63">
        <v>1</v>
      </c>
      <c r="G9" s="62">
        <v>356429</v>
      </c>
      <c r="H9" s="62">
        <f>G9*F9</f>
        <v>356429</v>
      </c>
      <c r="I9" s="62">
        <f>H9*12</f>
        <v>4277148</v>
      </c>
    </row>
    <row r="10" spans="2:9">
      <c r="B10" s="62">
        <v>2</v>
      </c>
      <c r="C10" s="63" t="s">
        <v>102</v>
      </c>
      <c r="D10" s="63">
        <v>1</v>
      </c>
      <c r="E10" s="63">
        <v>1</v>
      </c>
      <c r="F10" s="63">
        <v>1</v>
      </c>
      <c r="G10" s="62">
        <v>300000</v>
      </c>
      <c r="H10" s="62">
        <f>G10*F10</f>
        <v>300000</v>
      </c>
      <c r="I10" s="62">
        <f>H10*12</f>
        <v>3600000</v>
      </c>
    </row>
    <row r="11" spans="2:9">
      <c r="B11" s="62">
        <v>3</v>
      </c>
      <c r="C11" s="63" t="s">
        <v>103</v>
      </c>
      <c r="D11" s="63">
        <v>1</v>
      </c>
      <c r="E11" s="63">
        <v>1</v>
      </c>
      <c r="F11" s="63">
        <v>1</v>
      </c>
      <c r="G11" s="62">
        <v>200000</v>
      </c>
      <c r="H11" s="62">
        <f>G11*F11</f>
        <v>200000</v>
      </c>
      <c r="I11" s="62">
        <f>H11*12</f>
        <v>2400000</v>
      </c>
    </row>
    <row r="12" spans="2:9" ht="30" customHeight="1">
      <c r="B12" s="62">
        <v>4</v>
      </c>
      <c r="C12" s="63" t="s">
        <v>32</v>
      </c>
      <c r="D12" s="63">
        <v>1</v>
      </c>
      <c r="E12" s="63">
        <v>1</v>
      </c>
      <c r="F12" s="63">
        <v>1</v>
      </c>
      <c r="G12" s="62">
        <v>220000</v>
      </c>
      <c r="H12" s="62">
        <f t="shared" ref="H12:H25" si="0">G12*F12</f>
        <v>220000</v>
      </c>
      <c r="I12" s="62">
        <f t="shared" ref="I12:I26" si="1">H12*12</f>
        <v>2640000</v>
      </c>
    </row>
    <row r="13" spans="2:9" ht="30" customHeight="1">
      <c r="B13" s="62">
        <v>5</v>
      </c>
      <c r="C13" s="80" t="s">
        <v>104</v>
      </c>
      <c r="D13" s="63">
        <v>1</v>
      </c>
      <c r="E13" s="63">
        <v>1</v>
      </c>
      <c r="F13" s="63">
        <v>1</v>
      </c>
      <c r="G13" s="62">
        <v>250000</v>
      </c>
      <c r="H13" s="62">
        <f t="shared" si="0"/>
        <v>250000</v>
      </c>
      <c r="I13" s="62">
        <f t="shared" si="1"/>
        <v>3000000</v>
      </c>
    </row>
    <row r="14" spans="2:9" ht="30" customHeight="1">
      <c r="B14" s="62">
        <v>6</v>
      </c>
      <c r="C14" s="80" t="s">
        <v>171</v>
      </c>
      <c r="D14" s="63">
        <v>1</v>
      </c>
      <c r="E14" s="63">
        <v>1</v>
      </c>
      <c r="F14" s="63">
        <v>1</v>
      </c>
      <c r="G14" s="62">
        <v>250000</v>
      </c>
      <c r="H14" s="62">
        <f t="shared" si="0"/>
        <v>250000</v>
      </c>
      <c r="I14" s="62">
        <f t="shared" si="1"/>
        <v>3000000</v>
      </c>
    </row>
    <row r="15" spans="2:9" ht="30" customHeight="1">
      <c r="B15" s="62">
        <v>7</v>
      </c>
      <c r="C15" s="62" t="s">
        <v>33</v>
      </c>
      <c r="D15" s="62">
        <v>1</v>
      </c>
      <c r="E15" s="62">
        <v>1</v>
      </c>
      <c r="F15" s="63">
        <v>1</v>
      </c>
      <c r="G15" s="62">
        <v>200000</v>
      </c>
      <c r="H15" s="62">
        <f t="shared" si="0"/>
        <v>200000</v>
      </c>
      <c r="I15" s="62">
        <f t="shared" si="1"/>
        <v>2400000</v>
      </c>
    </row>
    <row r="16" spans="2:9" ht="30" customHeight="1">
      <c r="B16" s="62">
        <v>8</v>
      </c>
      <c r="C16" s="63" t="s">
        <v>4</v>
      </c>
      <c r="D16" s="63">
        <v>1</v>
      </c>
      <c r="E16" s="63">
        <v>1</v>
      </c>
      <c r="F16" s="63">
        <v>1</v>
      </c>
      <c r="G16" s="62">
        <v>220000</v>
      </c>
      <c r="H16" s="62">
        <f t="shared" si="0"/>
        <v>220000</v>
      </c>
      <c r="I16" s="62">
        <f t="shared" si="1"/>
        <v>2640000</v>
      </c>
    </row>
    <row r="17" spans="2:9" ht="30" customHeight="1">
      <c r="B17" s="62">
        <v>9</v>
      </c>
      <c r="C17" s="63" t="s">
        <v>34</v>
      </c>
      <c r="D17" s="62">
        <v>1</v>
      </c>
      <c r="E17" s="62">
        <v>1</v>
      </c>
      <c r="F17" s="63">
        <v>1</v>
      </c>
      <c r="G17" s="62">
        <v>160000</v>
      </c>
      <c r="H17" s="62">
        <f t="shared" si="0"/>
        <v>160000</v>
      </c>
      <c r="I17" s="62">
        <f t="shared" si="1"/>
        <v>1920000</v>
      </c>
    </row>
    <row r="18" spans="2:9" ht="30" customHeight="1">
      <c r="B18" s="62">
        <v>10</v>
      </c>
      <c r="C18" s="63" t="s">
        <v>10</v>
      </c>
      <c r="D18" s="63">
        <v>1</v>
      </c>
      <c r="E18" s="63">
        <v>1</v>
      </c>
      <c r="F18" s="63">
        <v>1</v>
      </c>
      <c r="G18" s="62">
        <v>105000</v>
      </c>
      <c r="H18" s="62">
        <f t="shared" si="0"/>
        <v>105000</v>
      </c>
      <c r="I18" s="62">
        <f t="shared" si="1"/>
        <v>1260000</v>
      </c>
    </row>
    <row r="19" spans="2:9" ht="30" customHeight="1">
      <c r="B19" s="62">
        <v>11</v>
      </c>
      <c r="C19" s="63" t="s">
        <v>172</v>
      </c>
      <c r="D19" s="63">
        <v>1</v>
      </c>
      <c r="E19" s="63">
        <v>1</v>
      </c>
      <c r="F19" s="63">
        <v>1</v>
      </c>
      <c r="G19" s="62">
        <v>180000</v>
      </c>
      <c r="H19" s="62">
        <f t="shared" si="0"/>
        <v>180000</v>
      </c>
      <c r="I19" s="62">
        <f t="shared" si="1"/>
        <v>2160000</v>
      </c>
    </row>
    <row r="20" spans="2:9" ht="30" customHeight="1">
      <c r="B20" s="62">
        <v>12</v>
      </c>
      <c r="C20" s="63" t="s">
        <v>35</v>
      </c>
      <c r="D20" s="63">
        <v>1</v>
      </c>
      <c r="E20" s="63">
        <v>1</v>
      </c>
      <c r="F20" s="63">
        <v>1</v>
      </c>
      <c r="G20" s="62">
        <v>170000</v>
      </c>
      <c r="H20" s="62">
        <f t="shared" si="0"/>
        <v>170000</v>
      </c>
      <c r="I20" s="62">
        <f t="shared" si="1"/>
        <v>2040000</v>
      </c>
    </row>
    <row r="21" spans="2:9" ht="30" customHeight="1">
      <c r="B21" s="62">
        <v>13</v>
      </c>
      <c r="C21" s="63" t="s">
        <v>109</v>
      </c>
      <c r="D21" s="63">
        <v>1</v>
      </c>
      <c r="E21" s="63">
        <v>1</v>
      </c>
      <c r="F21" s="63">
        <v>1</v>
      </c>
      <c r="G21" s="62">
        <v>170000</v>
      </c>
      <c r="H21" s="62">
        <f t="shared" si="0"/>
        <v>170000</v>
      </c>
      <c r="I21" s="62">
        <f t="shared" si="1"/>
        <v>2040000</v>
      </c>
    </row>
    <row r="22" spans="2:9" ht="30" customHeight="1">
      <c r="B22" s="62">
        <v>14</v>
      </c>
      <c r="C22" s="63" t="s">
        <v>108</v>
      </c>
      <c r="D22" s="63">
        <v>1</v>
      </c>
      <c r="E22" s="63">
        <v>1</v>
      </c>
      <c r="F22" s="63">
        <v>1</v>
      </c>
      <c r="G22" s="62">
        <v>150000</v>
      </c>
      <c r="H22" s="62">
        <f t="shared" si="0"/>
        <v>150000</v>
      </c>
      <c r="I22" s="62">
        <f t="shared" si="1"/>
        <v>1800000</v>
      </c>
    </row>
    <row r="23" spans="2:9" ht="30" customHeight="1">
      <c r="B23" s="62">
        <v>15</v>
      </c>
      <c r="C23" s="63" t="s">
        <v>173</v>
      </c>
      <c r="D23" s="63">
        <v>1</v>
      </c>
      <c r="E23" s="63">
        <v>1</v>
      </c>
      <c r="F23" s="63">
        <v>1</v>
      </c>
      <c r="G23" s="62">
        <v>180000</v>
      </c>
      <c r="H23" s="62">
        <f t="shared" si="0"/>
        <v>180000</v>
      </c>
      <c r="I23" s="62">
        <f t="shared" si="1"/>
        <v>2160000</v>
      </c>
    </row>
    <row r="24" spans="2:9" ht="30" customHeight="1">
      <c r="B24" s="62">
        <v>16</v>
      </c>
      <c r="C24" s="63" t="s">
        <v>174</v>
      </c>
      <c r="D24" s="63">
        <v>1</v>
      </c>
      <c r="E24" s="63">
        <v>1</v>
      </c>
      <c r="F24" s="63">
        <v>1</v>
      </c>
      <c r="G24" s="62">
        <v>180000</v>
      </c>
      <c r="H24" s="62">
        <f t="shared" si="0"/>
        <v>180000</v>
      </c>
      <c r="I24" s="62">
        <f t="shared" si="1"/>
        <v>2160000</v>
      </c>
    </row>
    <row r="25" spans="2:9" ht="30" customHeight="1">
      <c r="B25" s="62">
        <v>17</v>
      </c>
      <c r="C25" s="63" t="s">
        <v>13</v>
      </c>
      <c r="D25" s="63">
        <v>1</v>
      </c>
      <c r="E25" s="63">
        <v>1</v>
      </c>
      <c r="F25" s="63">
        <v>1</v>
      </c>
      <c r="G25" s="62">
        <v>105000</v>
      </c>
      <c r="H25" s="62">
        <f t="shared" si="0"/>
        <v>105000</v>
      </c>
      <c r="I25" s="62">
        <f t="shared" si="1"/>
        <v>1260000</v>
      </c>
    </row>
    <row r="26" spans="2:9" s="73" customFormat="1" ht="19.5" customHeight="1">
      <c r="B26" s="100"/>
      <c r="C26" s="83" t="s">
        <v>93</v>
      </c>
      <c r="D26" s="83">
        <f>SUM(D9:D25)</f>
        <v>17</v>
      </c>
      <c r="E26" s="83"/>
      <c r="F26" s="83">
        <f>SUM(F9:F25)</f>
        <v>17</v>
      </c>
      <c r="G26" s="84"/>
      <c r="H26" s="84">
        <f>SUM(H9:H25)</f>
        <v>3396429</v>
      </c>
      <c r="I26" s="84">
        <f t="shared" si="1"/>
        <v>40757148</v>
      </c>
    </row>
    <row r="27" spans="2:9" ht="30" customHeight="1">
      <c r="B27" s="60"/>
      <c r="C27" s="153" t="s">
        <v>94</v>
      </c>
      <c r="D27" s="153"/>
      <c r="E27" s="153"/>
      <c r="F27" s="153"/>
      <c r="G27" s="153"/>
      <c r="H27" s="153"/>
      <c r="I27" s="154"/>
    </row>
    <row r="28" spans="2:9" ht="30" customHeight="1">
      <c r="B28" s="60">
        <v>1</v>
      </c>
      <c r="C28" s="63" t="s">
        <v>106</v>
      </c>
      <c r="D28" s="63">
        <v>1</v>
      </c>
      <c r="E28" s="63">
        <v>1</v>
      </c>
      <c r="F28" s="63">
        <v>1</v>
      </c>
      <c r="G28" s="63">
        <v>200000</v>
      </c>
      <c r="H28" s="63">
        <f>G28*F28</f>
        <v>200000</v>
      </c>
      <c r="I28" s="63">
        <f>H28*12</f>
        <v>2400000</v>
      </c>
    </row>
    <row r="29" spans="2:9" ht="22.5" customHeight="1">
      <c r="B29" s="62">
        <v>2</v>
      </c>
      <c r="C29" s="63" t="s">
        <v>36</v>
      </c>
      <c r="D29" s="63">
        <v>2</v>
      </c>
      <c r="E29" s="63">
        <v>1</v>
      </c>
      <c r="F29" s="63">
        <v>2</v>
      </c>
      <c r="G29" s="62">
        <v>160000</v>
      </c>
      <c r="H29" s="62">
        <f>G29*F29</f>
        <v>320000</v>
      </c>
      <c r="I29" s="62">
        <f>H29*12</f>
        <v>3840000</v>
      </c>
    </row>
    <row r="30" spans="2:9" ht="30" customHeight="1">
      <c r="B30" s="62">
        <v>3</v>
      </c>
      <c r="C30" s="63" t="s">
        <v>37</v>
      </c>
      <c r="D30" s="63">
        <v>20</v>
      </c>
      <c r="E30" s="63">
        <v>1</v>
      </c>
      <c r="F30" s="63">
        <v>20</v>
      </c>
      <c r="G30" s="62">
        <v>150000</v>
      </c>
      <c r="H30" s="62">
        <f t="shared" ref="H30:H34" si="2">G30*F30</f>
        <v>3000000</v>
      </c>
      <c r="I30" s="62">
        <f>H30*12</f>
        <v>36000000</v>
      </c>
    </row>
    <row r="31" spans="2:9" ht="30" customHeight="1">
      <c r="B31" s="63">
        <v>4</v>
      </c>
      <c r="C31" s="63" t="s">
        <v>38</v>
      </c>
      <c r="D31" s="63">
        <v>2</v>
      </c>
      <c r="E31" s="63">
        <v>1</v>
      </c>
      <c r="F31" s="63">
        <v>2</v>
      </c>
      <c r="G31" s="62">
        <v>150000</v>
      </c>
      <c r="H31" s="62">
        <f t="shared" si="2"/>
        <v>300000</v>
      </c>
      <c r="I31" s="62">
        <f t="shared" ref="I31:I35" si="3">H31*12</f>
        <v>3600000</v>
      </c>
    </row>
    <row r="32" spans="2:9" ht="30" customHeight="1">
      <c r="B32" s="62">
        <v>5</v>
      </c>
      <c r="C32" s="63" t="s">
        <v>39</v>
      </c>
      <c r="D32" s="63">
        <v>1</v>
      </c>
      <c r="E32" s="63">
        <v>1</v>
      </c>
      <c r="F32" s="63">
        <v>1</v>
      </c>
      <c r="G32" s="62">
        <v>210000</v>
      </c>
      <c r="H32" s="62">
        <f t="shared" si="2"/>
        <v>210000</v>
      </c>
      <c r="I32" s="62">
        <f t="shared" si="3"/>
        <v>2520000</v>
      </c>
    </row>
    <row r="33" spans="2:9" ht="30" customHeight="1">
      <c r="B33" s="62">
        <v>6</v>
      </c>
      <c r="C33" s="63" t="s">
        <v>40</v>
      </c>
      <c r="D33" s="63">
        <v>1</v>
      </c>
      <c r="E33" s="63">
        <v>0.5</v>
      </c>
      <c r="F33" s="63">
        <v>0.5</v>
      </c>
      <c r="G33" s="62">
        <v>150000</v>
      </c>
      <c r="H33" s="62">
        <f t="shared" si="2"/>
        <v>75000</v>
      </c>
      <c r="I33" s="62">
        <f t="shared" si="3"/>
        <v>900000</v>
      </c>
    </row>
    <row r="34" spans="2:9" ht="30" customHeight="1">
      <c r="B34" s="62">
        <v>7</v>
      </c>
      <c r="C34" s="63" t="s">
        <v>175</v>
      </c>
      <c r="D34" s="63">
        <v>1</v>
      </c>
      <c r="E34" s="63">
        <v>1</v>
      </c>
      <c r="F34" s="63">
        <v>1</v>
      </c>
      <c r="G34" s="62">
        <v>240000</v>
      </c>
      <c r="H34" s="62">
        <f t="shared" si="2"/>
        <v>240000</v>
      </c>
      <c r="I34" s="62">
        <f t="shared" si="3"/>
        <v>2880000</v>
      </c>
    </row>
    <row r="35" spans="2:9" s="73" customFormat="1" ht="20.25" customHeight="1">
      <c r="B35" s="101"/>
      <c r="C35" s="83" t="s">
        <v>93</v>
      </c>
      <c r="D35" s="83">
        <f>SUM(D28:D34)</f>
        <v>28</v>
      </c>
      <c r="E35" s="102"/>
      <c r="F35" s="83">
        <f>SUM(F28:F34)</f>
        <v>27.5</v>
      </c>
      <c r="G35" s="85"/>
      <c r="H35" s="84">
        <f>SUM(H28:H34)</f>
        <v>4345000</v>
      </c>
      <c r="I35" s="84">
        <f t="shared" si="3"/>
        <v>52140000</v>
      </c>
    </row>
    <row r="36" spans="2:9" ht="30" customHeight="1">
      <c r="B36" s="62"/>
      <c r="C36" s="152" t="s">
        <v>95</v>
      </c>
      <c r="D36" s="153"/>
      <c r="E36" s="153"/>
      <c r="F36" s="153"/>
      <c r="G36" s="153"/>
      <c r="H36" s="153"/>
      <c r="I36" s="154"/>
    </row>
    <row r="37" spans="2:9" ht="30" customHeight="1">
      <c r="B37" s="62">
        <v>1</v>
      </c>
      <c r="C37" s="63" t="s">
        <v>106</v>
      </c>
      <c r="D37" s="63">
        <v>1</v>
      </c>
      <c r="E37" s="63">
        <v>1</v>
      </c>
      <c r="F37" s="63">
        <v>1</v>
      </c>
      <c r="G37" s="63">
        <v>200000</v>
      </c>
      <c r="H37" s="63">
        <f>G37*F37</f>
        <v>200000</v>
      </c>
      <c r="I37" s="63">
        <f>H37*12</f>
        <v>2400000</v>
      </c>
    </row>
    <row r="38" spans="2:9" ht="29.25" customHeight="1">
      <c r="B38" s="62">
        <v>2</v>
      </c>
      <c r="C38" s="63" t="s">
        <v>176</v>
      </c>
      <c r="D38" s="63">
        <v>1</v>
      </c>
      <c r="E38" s="63">
        <v>1</v>
      </c>
      <c r="F38" s="63">
        <v>1</v>
      </c>
      <c r="G38" s="62">
        <v>240000</v>
      </c>
      <c r="H38" s="62">
        <f>G38*F38</f>
        <v>240000</v>
      </c>
      <c r="I38" s="62">
        <f>H38*12</f>
        <v>2880000</v>
      </c>
    </row>
    <row r="39" spans="2:9" ht="21" customHeight="1">
      <c r="B39" s="62">
        <v>3</v>
      </c>
      <c r="C39" s="63" t="s">
        <v>41</v>
      </c>
      <c r="D39" s="63">
        <v>5</v>
      </c>
      <c r="E39" s="63">
        <v>1</v>
      </c>
      <c r="F39" s="63">
        <v>5</v>
      </c>
      <c r="G39" s="62">
        <v>180000</v>
      </c>
      <c r="H39" s="62">
        <f t="shared" ref="H39:H43" si="4">G39*F39</f>
        <v>900000</v>
      </c>
      <c r="I39" s="62">
        <f t="shared" ref="I39:I43" si="5">H39*12</f>
        <v>10800000</v>
      </c>
    </row>
    <row r="40" spans="2:9" ht="21" customHeight="1">
      <c r="B40" s="62">
        <v>4</v>
      </c>
      <c r="C40" s="63" t="s">
        <v>42</v>
      </c>
      <c r="D40" s="63">
        <v>5</v>
      </c>
      <c r="E40" s="63">
        <v>1</v>
      </c>
      <c r="F40" s="63">
        <v>5</v>
      </c>
      <c r="G40" s="62">
        <v>150000</v>
      </c>
      <c r="H40" s="62">
        <f t="shared" si="4"/>
        <v>750000</v>
      </c>
      <c r="I40" s="62">
        <f t="shared" si="5"/>
        <v>9000000</v>
      </c>
    </row>
    <row r="41" spans="2:9" ht="28.5" customHeight="1">
      <c r="B41" s="62">
        <v>5</v>
      </c>
      <c r="C41" s="63" t="s">
        <v>177</v>
      </c>
      <c r="D41" s="63">
        <v>1</v>
      </c>
      <c r="E41" s="63">
        <v>1</v>
      </c>
      <c r="F41" s="63">
        <v>1</v>
      </c>
      <c r="G41" s="62">
        <v>240000</v>
      </c>
      <c r="H41" s="62">
        <f t="shared" si="4"/>
        <v>240000</v>
      </c>
      <c r="I41" s="62">
        <f t="shared" si="5"/>
        <v>2880000</v>
      </c>
    </row>
    <row r="42" spans="2:9" ht="21" customHeight="1">
      <c r="B42" s="62">
        <v>6</v>
      </c>
      <c r="C42" s="62" t="s">
        <v>43</v>
      </c>
      <c r="D42" s="62">
        <v>1</v>
      </c>
      <c r="E42" s="62">
        <v>1</v>
      </c>
      <c r="F42" s="63">
        <v>1</v>
      </c>
      <c r="G42" s="62">
        <v>150000</v>
      </c>
      <c r="H42" s="62">
        <f t="shared" si="4"/>
        <v>150000</v>
      </c>
      <c r="I42" s="62">
        <f t="shared" si="5"/>
        <v>1800000</v>
      </c>
    </row>
    <row r="43" spans="2:9" ht="21" customHeight="1">
      <c r="B43" s="62">
        <v>7</v>
      </c>
      <c r="C43" s="62" t="s">
        <v>44</v>
      </c>
      <c r="D43" s="62">
        <v>1</v>
      </c>
      <c r="E43" s="62">
        <v>1</v>
      </c>
      <c r="F43" s="63">
        <v>1</v>
      </c>
      <c r="G43" s="62">
        <v>150000</v>
      </c>
      <c r="H43" s="62">
        <f t="shared" si="4"/>
        <v>150000</v>
      </c>
      <c r="I43" s="62">
        <f t="shared" si="5"/>
        <v>1800000</v>
      </c>
    </row>
    <row r="44" spans="2:9" ht="21" customHeight="1">
      <c r="B44" s="62">
        <v>8</v>
      </c>
      <c r="C44" s="63" t="s">
        <v>45</v>
      </c>
      <c r="D44" s="63">
        <v>2</v>
      </c>
      <c r="E44" s="64">
        <v>1</v>
      </c>
      <c r="F44" s="63">
        <v>2</v>
      </c>
      <c r="G44" s="63">
        <v>150000</v>
      </c>
      <c r="H44" s="62">
        <f>G44*F44</f>
        <v>300000</v>
      </c>
      <c r="I44" s="62">
        <f>H44*12</f>
        <v>3600000</v>
      </c>
    </row>
    <row r="45" spans="2:9" ht="21" customHeight="1">
      <c r="B45" s="62">
        <v>9</v>
      </c>
      <c r="C45" s="63" t="s">
        <v>13</v>
      </c>
      <c r="D45" s="63">
        <v>1</v>
      </c>
      <c r="E45" s="62">
        <v>0.5</v>
      </c>
      <c r="F45" s="63">
        <v>0.5</v>
      </c>
      <c r="G45" s="63">
        <v>105000</v>
      </c>
      <c r="H45" s="62">
        <f>G45*F45</f>
        <v>52500</v>
      </c>
      <c r="I45" s="62">
        <f>H45*12</f>
        <v>630000</v>
      </c>
    </row>
    <row r="46" spans="2:9" s="73" customFormat="1" ht="20.25" customHeight="1">
      <c r="B46" s="100"/>
      <c r="C46" s="83" t="s">
        <v>93</v>
      </c>
      <c r="D46" s="83">
        <f>SUM(D37:D45)</f>
        <v>18</v>
      </c>
      <c r="E46" s="83"/>
      <c r="F46" s="83">
        <f>SUM(F37:F45)</f>
        <v>17.5</v>
      </c>
      <c r="G46" s="84"/>
      <c r="H46" s="84">
        <f>SUM(H37:H45)</f>
        <v>2982500</v>
      </c>
      <c r="I46" s="84">
        <f>H46*12</f>
        <v>35790000</v>
      </c>
    </row>
    <row r="47" spans="2:9" ht="30" customHeight="1">
      <c r="B47" s="62"/>
      <c r="C47" s="152" t="s">
        <v>96</v>
      </c>
      <c r="D47" s="153"/>
      <c r="E47" s="153"/>
      <c r="F47" s="153"/>
      <c r="G47" s="153"/>
      <c r="H47" s="153"/>
      <c r="I47" s="154"/>
    </row>
    <row r="48" spans="2:9" ht="19.5" customHeight="1">
      <c r="B48" s="62">
        <v>1</v>
      </c>
      <c r="C48" s="63" t="s">
        <v>45</v>
      </c>
      <c r="D48" s="63">
        <v>2</v>
      </c>
      <c r="E48" s="63">
        <v>1</v>
      </c>
      <c r="F48" s="63">
        <v>2</v>
      </c>
      <c r="G48" s="62">
        <v>150000</v>
      </c>
      <c r="H48" s="62">
        <f>G48*F48</f>
        <v>300000</v>
      </c>
      <c r="I48" s="62">
        <f>H48*12</f>
        <v>3600000</v>
      </c>
    </row>
    <row r="49" spans="2:9" s="73" customFormat="1" ht="16.5" customHeight="1">
      <c r="B49" s="101"/>
      <c r="C49" s="82" t="s">
        <v>93</v>
      </c>
      <c r="D49" s="83">
        <f>SUM(D48)</f>
        <v>2</v>
      </c>
      <c r="E49" s="83"/>
      <c r="F49" s="83">
        <f>SUM(F48)</f>
        <v>2</v>
      </c>
      <c r="G49" s="83"/>
      <c r="H49" s="84">
        <f>SUM(H48)</f>
        <v>300000</v>
      </c>
      <c r="I49" s="84">
        <f>SUM(I48)</f>
        <v>3600000</v>
      </c>
    </row>
    <row r="50" spans="2:9" ht="30" customHeight="1">
      <c r="B50" s="62"/>
      <c r="C50" s="152" t="s">
        <v>97</v>
      </c>
      <c r="D50" s="153"/>
      <c r="E50" s="153"/>
      <c r="F50" s="153"/>
      <c r="G50" s="153"/>
      <c r="H50" s="153"/>
      <c r="I50" s="154"/>
    </row>
    <row r="51" spans="2:9" ht="30" customHeight="1">
      <c r="B51" s="62">
        <v>1</v>
      </c>
      <c r="C51" s="63" t="s">
        <v>46</v>
      </c>
      <c r="D51" s="62">
        <v>2</v>
      </c>
      <c r="E51" s="62">
        <v>1</v>
      </c>
      <c r="F51" s="63">
        <v>2</v>
      </c>
      <c r="G51" s="62">
        <v>240000</v>
      </c>
      <c r="H51" s="62">
        <f>G51*F51</f>
        <v>480000</v>
      </c>
      <c r="I51" s="62">
        <f>H51*12</f>
        <v>5760000</v>
      </c>
    </row>
    <row r="52" spans="2:9" ht="30" customHeight="1">
      <c r="B52" s="62">
        <v>2</v>
      </c>
      <c r="C52" s="62" t="s">
        <v>47</v>
      </c>
      <c r="D52" s="62">
        <v>2</v>
      </c>
      <c r="E52" s="62">
        <v>1</v>
      </c>
      <c r="F52" s="63">
        <v>2</v>
      </c>
      <c r="G52" s="62">
        <v>200000</v>
      </c>
      <c r="H52" s="62">
        <f t="shared" ref="H52:H63" si="6">G52*F52</f>
        <v>400000</v>
      </c>
      <c r="I52" s="62">
        <f t="shared" ref="I52:I64" si="7">H52*12</f>
        <v>4800000</v>
      </c>
    </row>
    <row r="53" spans="2:9" ht="30" customHeight="1">
      <c r="B53" s="62">
        <v>3</v>
      </c>
      <c r="C53" s="63" t="s">
        <v>48</v>
      </c>
      <c r="D53" s="63">
        <v>1</v>
      </c>
      <c r="E53" s="64">
        <v>1</v>
      </c>
      <c r="F53" s="63">
        <v>1</v>
      </c>
      <c r="G53" s="63">
        <v>180000</v>
      </c>
      <c r="H53" s="62">
        <f t="shared" si="6"/>
        <v>180000</v>
      </c>
      <c r="I53" s="62">
        <f t="shared" si="7"/>
        <v>2160000</v>
      </c>
    </row>
    <row r="54" spans="2:9" ht="42" customHeight="1">
      <c r="B54" s="62">
        <v>4</v>
      </c>
      <c r="C54" s="63" t="s">
        <v>49</v>
      </c>
      <c r="D54" s="63">
        <v>1</v>
      </c>
      <c r="E54" s="64">
        <v>1</v>
      </c>
      <c r="F54" s="63">
        <v>1</v>
      </c>
      <c r="G54" s="63">
        <v>210000</v>
      </c>
      <c r="H54" s="62">
        <f t="shared" si="6"/>
        <v>210000</v>
      </c>
      <c r="I54" s="62">
        <f t="shared" si="7"/>
        <v>2520000</v>
      </c>
    </row>
    <row r="55" spans="2:9" ht="30" customHeight="1">
      <c r="B55" s="62">
        <v>5</v>
      </c>
      <c r="C55" s="63" t="s">
        <v>50</v>
      </c>
      <c r="D55" s="63">
        <v>1</v>
      </c>
      <c r="E55" s="64">
        <v>1</v>
      </c>
      <c r="F55" s="63">
        <v>1</v>
      </c>
      <c r="G55" s="63">
        <v>220000</v>
      </c>
      <c r="H55" s="62">
        <f t="shared" si="6"/>
        <v>220000</v>
      </c>
      <c r="I55" s="62">
        <f t="shared" si="7"/>
        <v>2640000</v>
      </c>
    </row>
    <row r="56" spans="2:9" ht="30" customHeight="1">
      <c r="B56" s="62">
        <v>6</v>
      </c>
      <c r="C56" s="63" t="s">
        <v>51</v>
      </c>
      <c r="D56" s="63">
        <v>1</v>
      </c>
      <c r="E56" s="64">
        <v>1</v>
      </c>
      <c r="F56" s="63">
        <v>1</v>
      </c>
      <c r="G56" s="63">
        <v>210000</v>
      </c>
      <c r="H56" s="62">
        <f t="shared" si="6"/>
        <v>210000</v>
      </c>
      <c r="I56" s="62">
        <f t="shared" si="7"/>
        <v>2520000</v>
      </c>
    </row>
    <row r="57" spans="2:9" ht="30" customHeight="1">
      <c r="B57" s="62">
        <v>7</v>
      </c>
      <c r="C57" s="63" t="s">
        <v>52</v>
      </c>
      <c r="D57" s="63">
        <v>1</v>
      </c>
      <c r="E57" s="64">
        <v>1</v>
      </c>
      <c r="F57" s="63">
        <v>1</v>
      </c>
      <c r="G57" s="63">
        <v>200000</v>
      </c>
      <c r="H57" s="62">
        <f t="shared" si="6"/>
        <v>200000</v>
      </c>
      <c r="I57" s="62">
        <f t="shared" si="7"/>
        <v>2400000</v>
      </c>
    </row>
    <row r="58" spans="2:9" ht="30" customHeight="1">
      <c r="B58" s="62">
        <v>8</v>
      </c>
      <c r="C58" s="63" t="s">
        <v>53</v>
      </c>
      <c r="D58" s="63">
        <v>1</v>
      </c>
      <c r="E58" s="64">
        <v>1</v>
      </c>
      <c r="F58" s="63">
        <v>1</v>
      </c>
      <c r="G58" s="63">
        <v>220000</v>
      </c>
      <c r="H58" s="62">
        <f t="shared" si="6"/>
        <v>220000</v>
      </c>
      <c r="I58" s="62">
        <f t="shared" si="7"/>
        <v>2640000</v>
      </c>
    </row>
    <row r="59" spans="2:9" ht="30" customHeight="1">
      <c r="B59" s="62">
        <v>9</v>
      </c>
      <c r="C59" s="63" t="s">
        <v>178</v>
      </c>
      <c r="D59" s="63">
        <v>1</v>
      </c>
      <c r="E59" s="64">
        <v>1</v>
      </c>
      <c r="F59" s="63">
        <v>1</v>
      </c>
      <c r="G59" s="63">
        <v>200000</v>
      </c>
      <c r="H59" s="62">
        <f t="shared" si="6"/>
        <v>200000</v>
      </c>
      <c r="I59" s="62">
        <f t="shared" si="7"/>
        <v>2400000</v>
      </c>
    </row>
    <row r="60" spans="2:9" ht="30" customHeight="1">
      <c r="B60" s="62">
        <v>10</v>
      </c>
      <c r="C60" s="63" t="s">
        <v>182</v>
      </c>
      <c r="D60" s="63">
        <v>1</v>
      </c>
      <c r="E60" s="64">
        <v>1</v>
      </c>
      <c r="F60" s="63">
        <v>1</v>
      </c>
      <c r="G60" s="63">
        <v>260000</v>
      </c>
      <c r="H60" s="62">
        <f t="shared" si="6"/>
        <v>260000</v>
      </c>
      <c r="I60" s="62">
        <f t="shared" si="7"/>
        <v>3120000</v>
      </c>
    </row>
    <row r="61" spans="2:9" ht="30" customHeight="1">
      <c r="B61" s="62">
        <v>11</v>
      </c>
      <c r="C61" s="63" t="s">
        <v>179</v>
      </c>
      <c r="D61" s="63">
        <v>1</v>
      </c>
      <c r="E61" s="64">
        <v>1</v>
      </c>
      <c r="F61" s="63">
        <v>1</v>
      </c>
      <c r="G61" s="63">
        <v>240000</v>
      </c>
      <c r="H61" s="62">
        <f t="shared" si="6"/>
        <v>240000</v>
      </c>
      <c r="I61" s="62">
        <f t="shared" si="7"/>
        <v>2880000</v>
      </c>
    </row>
    <row r="62" spans="2:9" ht="30" customHeight="1">
      <c r="B62" s="62">
        <v>12</v>
      </c>
      <c r="C62" s="63" t="s">
        <v>180</v>
      </c>
      <c r="D62" s="63">
        <v>1</v>
      </c>
      <c r="E62" s="64">
        <v>1</v>
      </c>
      <c r="F62" s="63">
        <v>1</v>
      </c>
      <c r="G62" s="63">
        <v>260000</v>
      </c>
      <c r="H62" s="62">
        <f t="shared" si="6"/>
        <v>260000</v>
      </c>
      <c r="I62" s="62">
        <f t="shared" si="7"/>
        <v>3120000</v>
      </c>
    </row>
    <row r="63" spans="2:9" ht="30" customHeight="1">
      <c r="B63" s="62">
        <v>13</v>
      </c>
      <c r="C63" s="62" t="s">
        <v>54</v>
      </c>
      <c r="D63" s="62">
        <v>1</v>
      </c>
      <c r="E63" s="62">
        <v>1</v>
      </c>
      <c r="F63" s="63">
        <v>1</v>
      </c>
      <c r="G63" s="62">
        <v>105000</v>
      </c>
      <c r="H63" s="62">
        <f t="shared" si="6"/>
        <v>105000</v>
      </c>
      <c r="I63" s="62">
        <f t="shared" si="7"/>
        <v>1260000</v>
      </c>
    </row>
    <row r="64" spans="2:9" s="73" customFormat="1" ht="18.75" customHeight="1">
      <c r="B64" s="101"/>
      <c r="C64" s="82" t="s">
        <v>93</v>
      </c>
      <c r="D64" s="83">
        <f>SUM(D51:D63)</f>
        <v>15</v>
      </c>
      <c r="E64" s="83"/>
      <c r="F64" s="83">
        <f>SUM(F51:F63)</f>
        <v>15</v>
      </c>
      <c r="G64" s="83"/>
      <c r="H64" s="83">
        <f>SUM(H51:H63)</f>
        <v>3185000</v>
      </c>
      <c r="I64" s="83">
        <f t="shared" si="7"/>
        <v>38220000</v>
      </c>
    </row>
    <row r="65" spans="2:9" ht="30" customHeight="1">
      <c r="B65" s="62"/>
      <c r="C65" s="152" t="s">
        <v>98</v>
      </c>
      <c r="D65" s="153"/>
      <c r="E65" s="153"/>
      <c r="F65" s="153"/>
      <c r="G65" s="153"/>
      <c r="H65" s="153"/>
      <c r="I65" s="154"/>
    </row>
    <row r="66" spans="2:9" ht="30" customHeight="1">
      <c r="B66" s="62">
        <v>1</v>
      </c>
      <c r="C66" s="104" t="s">
        <v>106</v>
      </c>
      <c r="D66" s="104">
        <v>1</v>
      </c>
      <c r="E66" s="104">
        <v>1</v>
      </c>
      <c r="F66" s="104">
        <v>1</v>
      </c>
      <c r="G66" s="104">
        <v>200000</v>
      </c>
      <c r="H66" s="104">
        <f>G66*F66</f>
        <v>200000</v>
      </c>
      <c r="I66" s="104">
        <f>H66*12</f>
        <v>2400000</v>
      </c>
    </row>
    <row r="67" spans="2:9" ht="19.5" customHeight="1">
      <c r="B67" s="62">
        <v>2</v>
      </c>
      <c r="C67" s="63" t="s">
        <v>55</v>
      </c>
      <c r="D67" s="62">
        <v>2</v>
      </c>
      <c r="E67" s="62">
        <v>1</v>
      </c>
      <c r="F67" s="63">
        <v>2</v>
      </c>
      <c r="G67" s="62">
        <v>170000</v>
      </c>
      <c r="H67" s="62">
        <f>G67*F67</f>
        <v>340000</v>
      </c>
      <c r="I67" s="62">
        <f>H67*12</f>
        <v>4080000</v>
      </c>
    </row>
    <row r="68" spans="2:9" ht="21.75" customHeight="1">
      <c r="B68" s="62">
        <v>3</v>
      </c>
      <c r="C68" s="63" t="s">
        <v>56</v>
      </c>
      <c r="D68" s="62">
        <v>2</v>
      </c>
      <c r="E68" s="62">
        <v>1</v>
      </c>
      <c r="F68" s="63">
        <v>2</v>
      </c>
      <c r="G68" s="62">
        <v>190000</v>
      </c>
      <c r="H68" s="62">
        <f>G68*F68</f>
        <v>380000</v>
      </c>
      <c r="I68" s="62">
        <f>H68*12</f>
        <v>4560000</v>
      </c>
    </row>
    <row r="69" spans="2:9" s="73" customFormat="1" ht="18" customHeight="1">
      <c r="B69" s="101"/>
      <c r="C69" s="103" t="s">
        <v>99</v>
      </c>
      <c r="D69" s="83">
        <f>SUM(D66:D68)</f>
        <v>5</v>
      </c>
      <c r="E69" s="83"/>
      <c r="F69" s="83">
        <f>SUM(F66:F68)</f>
        <v>5</v>
      </c>
      <c r="G69" s="83"/>
      <c r="H69" s="83">
        <f>SUM(H66:H68)</f>
        <v>920000</v>
      </c>
      <c r="I69" s="83">
        <f>SUM(I66:I68)</f>
        <v>11040000</v>
      </c>
    </row>
    <row r="70" spans="2:9" ht="30" customHeight="1">
      <c r="B70" s="62"/>
      <c r="C70" s="152" t="s">
        <v>100</v>
      </c>
      <c r="D70" s="153"/>
      <c r="E70" s="153"/>
      <c r="F70" s="153"/>
      <c r="G70" s="153"/>
      <c r="H70" s="153"/>
      <c r="I70" s="154"/>
    </row>
    <row r="71" spans="2:9" ht="30" customHeight="1">
      <c r="B71" s="62">
        <v>1</v>
      </c>
      <c r="C71" s="63" t="s">
        <v>107</v>
      </c>
      <c r="D71" s="62">
        <v>1</v>
      </c>
      <c r="E71" s="62">
        <v>1</v>
      </c>
      <c r="F71" s="63">
        <v>1</v>
      </c>
      <c r="G71" s="62">
        <v>125000</v>
      </c>
      <c r="H71" s="62">
        <f>G71*F71</f>
        <v>125000</v>
      </c>
      <c r="I71" s="62">
        <f t="shared" ref="I71:I76" si="8">H71*12</f>
        <v>1500000</v>
      </c>
    </row>
    <row r="72" spans="2:9" ht="30" customHeight="1">
      <c r="B72" s="62">
        <v>2</v>
      </c>
      <c r="C72" s="63" t="s">
        <v>107</v>
      </c>
      <c r="D72" s="62">
        <v>4</v>
      </c>
      <c r="E72" s="62">
        <v>0.5</v>
      </c>
      <c r="F72" s="63">
        <v>2</v>
      </c>
      <c r="G72" s="62">
        <v>140000</v>
      </c>
      <c r="H72" s="62">
        <f>G72*F72</f>
        <v>280000</v>
      </c>
      <c r="I72" s="62">
        <f t="shared" si="8"/>
        <v>3360000</v>
      </c>
    </row>
    <row r="73" spans="2:9" ht="30" customHeight="1">
      <c r="B73" s="63">
        <v>3</v>
      </c>
      <c r="C73" s="63" t="s">
        <v>57</v>
      </c>
      <c r="D73" s="63">
        <v>1</v>
      </c>
      <c r="E73" s="64">
        <v>1</v>
      </c>
      <c r="F73" s="63">
        <v>1</v>
      </c>
      <c r="G73" s="63">
        <v>135000</v>
      </c>
      <c r="H73" s="62">
        <f>G73*F73</f>
        <v>135000</v>
      </c>
      <c r="I73" s="62">
        <f t="shared" si="8"/>
        <v>1620000</v>
      </c>
    </row>
    <row r="74" spans="2:9" ht="30" customHeight="1">
      <c r="B74" s="62">
        <v>4</v>
      </c>
      <c r="C74" s="63" t="s">
        <v>58</v>
      </c>
      <c r="D74" s="62">
        <v>1</v>
      </c>
      <c r="E74" s="62">
        <v>1</v>
      </c>
      <c r="F74" s="63">
        <v>1</v>
      </c>
      <c r="G74" s="62">
        <v>210000</v>
      </c>
      <c r="H74" s="62">
        <f>G74*F74</f>
        <v>210000</v>
      </c>
      <c r="I74" s="62">
        <f t="shared" si="8"/>
        <v>2520000</v>
      </c>
    </row>
    <row r="75" spans="2:9" s="73" customFormat="1" ht="17.25">
      <c r="B75" s="101"/>
      <c r="C75" s="83" t="s">
        <v>59</v>
      </c>
      <c r="D75" s="84">
        <f>SUM(D71:D74)</f>
        <v>7</v>
      </c>
      <c r="E75" s="84"/>
      <c r="F75" s="83">
        <f>SUM(F71:F74)</f>
        <v>5</v>
      </c>
      <c r="G75" s="84"/>
      <c r="H75" s="84">
        <f>SUM(H71:H74)</f>
        <v>750000</v>
      </c>
      <c r="I75" s="84">
        <f t="shared" si="8"/>
        <v>9000000</v>
      </c>
    </row>
    <row r="76" spans="2:9" s="73" customFormat="1" ht="17.25">
      <c r="B76" s="101"/>
      <c r="C76" s="83" t="s">
        <v>101</v>
      </c>
      <c r="D76" s="84">
        <f>D26+D35+D46+D49+D64+D69+D75</f>
        <v>92</v>
      </c>
      <c r="E76" s="85"/>
      <c r="F76" s="84">
        <f>F26+F35+F46+F49+F64+F69+F75</f>
        <v>89</v>
      </c>
      <c r="G76" s="85"/>
      <c r="H76" s="84">
        <f>H26+H35+H46+H49+H64+H69+H75</f>
        <v>15878929</v>
      </c>
      <c r="I76" s="84">
        <f t="shared" si="8"/>
        <v>190547148</v>
      </c>
    </row>
    <row r="77" spans="2:9">
      <c r="B77" s="78"/>
      <c r="C77" s="71"/>
      <c r="D77" s="71"/>
      <c r="E77" s="71"/>
      <c r="F77" s="71"/>
      <c r="G77" s="71"/>
      <c r="H77" s="71"/>
      <c r="I77" s="71"/>
    </row>
  </sheetData>
  <mergeCells count="10">
    <mergeCell ref="C47:I47"/>
    <mergeCell ref="C50:I50"/>
    <mergeCell ref="C65:I65"/>
    <mergeCell ref="C70:I70"/>
    <mergeCell ref="G2:I3"/>
    <mergeCell ref="B4:I5"/>
    <mergeCell ref="B6:I6"/>
    <mergeCell ref="C8:I8"/>
    <mergeCell ref="C27:I27"/>
    <mergeCell ref="C36:I36"/>
  </mergeCells>
  <pageMargins left="0.7" right="0.7" top="0.75" bottom="0.75" header="0.3" footer="0.3"/>
  <pageSetup paperSize="9" scale="70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7" workbookViewId="0">
      <selection activeCell="M4" sqref="M4"/>
    </sheetView>
  </sheetViews>
  <sheetFormatPr defaultRowHeight="15"/>
  <cols>
    <col min="2" max="2" width="14.28515625" customWidth="1"/>
    <col min="3" max="3" width="6" customWidth="1"/>
    <col min="4" max="4" width="8.28515625" customWidth="1"/>
    <col min="5" max="5" width="12.85546875" customWidth="1"/>
    <col min="6" max="6" width="14.5703125" customWidth="1"/>
    <col min="7" max="7" width="13.7109375" customWidth="1"/>
    <col min="8" max="8" width="16.85546875" customWidth="1"/>
  </cols>
  <sheetData>
    <row r="1" spans="1:8" ht="82.5" customHeight="1">
      <c r="A1" s="109"/>
      <c r="B1" s="12"/>
      <c r="C1" s="117" t="s">
        <v>209</v>
      </c>
      <c r="D1" s="117"/>
      <c r="E1" s="117"/>
      <c r="F1" s="117"/>
      <c r="G1" s="117"/>
      <c r="H1" s="117"/>
    </row>
    <row r="2" spans="1:8" ht="68.25" customHeight="1">
      <c r="A2" s="109"/>
      <c r="B2" s="164" t="s">
        <v>166</v>
      </c>
      <c r="C2" s="164"/>
      <c r="D2" s="164"/>
      <c r="E2" s="164"/>
      <c r="F2" s="164"/>
      <c r="G2" s="164"/>
      <c r="H2" s="164"/>
    </row>
    <row r="3" spans="1:8" ht="21.75" customHeight="1">
      <c r="A3" s="161" t="s">
        <v>167</v>
      </c>
      <c r="B3" s="162"/>
      <c r="C3" s="162"/>
      <c r="D3" s="162"/>
      <c r="E3" s="162"/>
      <c r="F3" s="162"/>
      <c r="G3" s="162"/>
      <c r="H3" s="163"/>
    </row>
    <row r="4" spans="1:8" ht="174.75" customHeight="1">
      <c r="A4" s="60" t="s">
        <v>19</v>
      </c>
      <c r="B4" s="61" t="s">
        <v>0</v>
      </c>
      <c r="C4" s="61" t="s">
        <v>26</v>
      </c>
      <c r="D4" s="61" t="s">
        <v>27</v>
      </c>
      <c r="E4" s="61" t="s">
        <v>29</v>
      </c>
      <c r="F4" s="61" t="s">
        <v>30</v>
      </c>
      <c r="G4" s="61" t="s">
        <v>31</v>
      </c>
      <c r="H4" s="61" t="s">
        <v>21</v>
      </c>
    </row>
    <row r="5" spans="1:8" ht="20.25" customHeight="1">
      <c r="A5" s="26">
        <v>1</v>
      </c>
      <c r="B5" s="24" t="s">
        <v>1</v>
      </c>
      <c r="C5" s="25">
        <v>1</v>
      </c>
      <c r="D5" s="25">
        <v>1</v>
      </c>
      <c r="E5" s="25">
        <v>1</v>
      </c>
      <c r="F5" s="23">
        <v>220000</v>
      </c>
      <c r="G5" s="23">
        <f>F5*E5</f>
        <v>220000</v>
      </c>
      <c r="H5" s="58">
        <f>G5*12</f>
        <v>2640000</v>
      </c>
    </row>
    <row r="6" spans="1:8" ht="20.25" customHeight="1">
      <c r="A6" s="26">
        <v>2</v>
      </c>
      <c r="B6" s="24" t="s">
        <v>163</v>
      </c>
      <c r="C6" s="25">
        <v>1</v>
      </c>
      <c r="D6" s="25">
        <v>1</v>
      </c>
      <c r="E6" s="25">
        <v>1</v>
      </c>
      <c r="F6" s="23">
        <v>120000</v>
      </c>
      <c r="G6" s="23">
        <f t="shared" ref="G6:G17" si="0">F6*E6</f>
        <v>120000</v>
      </c>
      <c r="H6" s="58">
        <f t="shared" ref="H6:H17" si="1">G6*12</f>
        <v>1440000</v>
      </c>
    </row>
    <row r="7" spans="1:8" ht="20.25" customHeight="1">
      <c r="A7" s="26">
        <v>3</v>
      </c>
      <c r="B7" s="24" t="s">
        <v>4</v>
      </c>
      <c r="C7" s="25">
        <v>1</v>
      </c>
      <c r="D7" s="25">
        <v>1</v>
      </c>
      <c r="E7" s="25">
        <v>1</v>
      </c>
      <c r="F7" s="23">
        <v>120000</v>
      </c>
      <c r="G7" s="23">
        <f t="shared" si="0"/>
        <v>120000</v>
      </c>
      <c r="H7" s="58">
        <f t="shared" si="1"/>
        <v>1440000</v>
      </c>
    </row>
    <row r="8" spans="1:8" ht="20.25" customHeight="1">
      <c r="A8" s="26">
        <v>4</v>
      </c>
      <c r="B8" s="24" t="s">
        <v>5</v>
      </c>
      <c r="C8" s="25">
        <v>1</v>
      </c>
      <c r="D8" s="25">
        <v>1</v>
      </c>
      <c r="E8" s="25">
        <v>1</v>
      </c>
      <c r="F8" s="23">
        <v>105000</v>
      </c>
      <c r="G8" s="23">
        <f t="shared" si="0"/>
        <v>105000</v>
      </c>
      <c r="H8" s="58">
        <f t="shared" si="1"/>
        <v>1260000</v>
      </c>
    </row>
    <row r="9" spans="1:8" ht="20.25" customHeight="1">
      <c r="A9" s="26">
        <v>5</v>
      </c>
      <c r="B9" s="24" t="s">
        <v>3</v>
      </c>
      <c r="C9" s="25">
        <v>1</v>
      </c>
      <c r="D9" s="25">
        <v>1</v>
      </c>
      <c r="E9" s="25">
        <v>1</v>
      </c>
      <c r="F9" s="23">
        <v>105000</v>
      </c>
      <c r="G9" s="23">
        <f t="shared" si="0"/>
        <v>105000</v>
      </c>
      <c r="H9" s="58">
        <f t="shared" si="1"/>
        <v>1260000</v>
      </c>
    </row>
    <row r="10" spans="1:8" ht="20.25" customHeight="1">
      <c r="A10" s="26">
        <v>6</v>
      </c>
      <c r="B10" s="24" t="s">
        <v>3</v>
      </c>
      <c r="C10" s="25">
        <v>1</v>
      </c>
      <c r="D10" s="25">
        <v>0.5</v>
      </c>
      <c r="E10" s="25">
        <v>0.5</v>
      </c>
      <c r="F10" s="23">
        <v>105000</v>
      </c>
      <c r="G10" s="23">
        <f t="shared" si="0"/>
        <v>52500</v>
      </c>
      <c r="H10" s="58">
        <f t="shared" si="1"/>
        <v>630000</v>
      </c>
    </row>
    <row r="11" spans="1:8" ht="26.25" customHeight="1">
      <c r="A11" s="26">
        <v>7</v>
      </c>
      <c r="B11" s="24" t="s">
        <v>164</v>
      </c>
      <c r="C11" s="25">
        <v>1</v>
      </c>
      <c r="D11" s="25">
        <v>1</v>
      </c>
      <c r="E11" s="25">
        <v>1</v>
      </c>
      <c r="F11" s="23">
        <v>120000</v>
      </c>
      <c r="G11" s="23">
        <f t="shared" si="0"/>
        <v>120000</v>
      </c>
      <c r="H11" s="58">
        <f t="shared" si="1"/>
        <v>1440000</v>
      </c>
    </row>
    <row r="12" spans="1:8" ht="24" customHeight="1">
      <c r="A12" s="26">
        <v>8</v>
      </c>
      <c r="B12" s="24" t="s">
        <v>63</v>
      </c>
      <c r="C12" s="25">
        <v>7</v>
      </c>
      <c r="D12" s="25">
        <v>0.5</v>
      </c>
      <c r="E12" s="25">
        <v>3.5</v>
      </c>
      <c r="F12" s="23">
        <v>120000</v>
      </c>
      <c r="G12" s="23">
        <f t="shared" si="0"/>
        <v>420000</v>
      </c>
      <c r="H12" s="58">
        <f t="shared" si="1"/>
        <v>5040000</v>
      </c>
    </row>
    <row r="13" spans="1:8" ht="30.75" customHeight="1">
      <c r="A13" s="26">
        <v>9</v>
      </c>
      <c r="B13" s="24" t="s">
        <v>63</v>
      </c>
      <c r="C13" s="25">
        <v>13</v>
      </c>
      <c r="D13" s="25">
        <v>1</v>
      </c>
      <c r="E13" s="25">
        <v>13</v>
      </c>
      <c r="F13" s="23">
        <v>120000</v>
      </c>
      <c r="G13" s="23">
        <f t="shared" si="0"/>
        <v>1560000</v>
      </c>
      <c r="H13" s="58">
        <f t="shared" si="1"/>
        <v>18720000</v>
      </c>
    </row>
    <row r="14" spans="1:8" ht="20.25" customHeight="1">
      <c r="A14" s="26">
        <v>10</v>
      </c>
      <c r="B14" s="24" t="s">
        <v>10</v>
      </c>
      <c r="C14" s="25">
        <v>1</v>
      </c>
      <c r="D14" s="25">
        <v>1</v>
      </c>
      <c r="E14" s="25">
        <v>1</v>
      </c>
      <c r="F14" s="23">
        <v>105000</v>
      </c>
      <c r="G14" s="23">
        <f t="shared" si="0"/>
        <v>105000</v>
      </c>
      <c r="H14" s="58">
        <f t="shared" si="1"/>
        <v>1260000</v>
      </c>
    </row>
    <row r="15" spans="1:8" ht="20.25" customHeight="1">
      <c r="A15" s="26">
        <v>11</v>
      </c>
      <c r="B15" s="24" t="s">
        <v>13</v>
      </c>
      <c r="C15" s="25">
        <v>2</v>
      </c>
      <c r="D15" s="25">
        <v>1</v>
      </c>
      <c r="E15" s="25">
        <v>2</v>
      </c>
      <c r="F15" s="23">
        <v>105000</v>
      </c>
      <c r="G15" s="23">
        <f t="shared" si="0"/>
        <v>210000</v>
      </c>
      <c r="H15" s="58">
        <f t="shared" si="1"/>
        <v>2520000</v>
      </c>
    </row>
    <row r="16" spans="1:8" ht="20.25" customHeight="1">
      <c r="A16" s="26">
        <v>12</v>
      </c>
      <c r="B16" s="24" t="s">
        <v>13</v>
      </c>
      <c r="C16" s="25">
        <v>1</v>
      </c>
      <c r="D16" s="25">
        <v>0.5</v>
      </c>
      <c r="E16" s="25">
        <v>0.5</v>
      </c>
      <c r="F16" s="23">
        <v>105000</v>
      </c>
      <c r="G16" s="23">
        <f t="shared" si="0"/>
        <v>52500</v>
      </c>
      <c r="H16" s="58">
        <f t="shared" si="1"/>
        <v>630000</v>
      </c>
    </row>
    <row r="17" spans="1:8" ht="20.25" customHeight="1">
      <c r="A17" s="26">
        <v>13</v>
      </c>
      <c r="B17" s="24" t="s">
        <v>165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58">
        <f t="shared" si="1"/>
        <v>1260000</v>
      </c>
    </row>
    <row r="18" spans="1:8" ht="34.5">
      <c r="A18" s="111"/>
      <c r="B18" s="112" t="s">
        <v>14</v>
      </c>
      <c r="C18" s="113">
        <f>SUM(C5:C17)</f>
        <v>32</v>
      </c>
      <c r="D18" s="113"/>
      <c r="E18" s="113">
        <f>SUM(E5:E17)</f>
        <v>27.5</v>
      </c>
      <c r="F18" s="114"/>
      <c r="G18" s="115">
        <f>SUM(G5:G17)</f>
        <v>3295000</v>
      </c>
      <c r="H18" s="114">
        <f>SUM(H5:H17)</f>
        <v>39540000</v>
      </c>
    </row>
  </sheetData>
  <mergeCells count="3">
    <mergeCell ref="A3:H3"/>
    <mergeCell ref="C1:H1"/>
    <mergeCell ref="B2:H2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B2" workbookViewId="0">
      <selection activeCell="B3" sqref="B3:I3"/>
    </sheetView>
  </sheetViews>
  <sheetFormatPr defaultRowHeight="15"/>
  <cols>
    <col min="1" max="1" width="6" hidden="1" customWidth="1"/>
    <col min="2" max="2" width="10.140625" style="50" customWidth="1"/>
    <col min="3" max="3" width="25.5703125" customWidth="1"/>
    <col min="4" max="4" width="6.140625" style="47" customWidth="1"/>
    <col min="5" max="5" width="8.28515625" customWidth="1"/>
    <col min="6" max="6" width="9.570312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68.25" hidden="1" customHeight="1"/>
    <row r="2" spans="2:9" ht="80.25" customHeight="1">
      <c r="B2" s="17"/>
      <c r="C2" s="14"/>
      <c r="D2" s="44"/>
      <c r="E2" s="117" t="s">
        <v>185</v>
      </c>
      <c r="F2" s="117"/>
      <c r="G2" s="117"/>
      <c r="H2" s="117"/>
      <c r="I2" s="117"/>
    </row>
    <row r="3" spans="2:9" ht="79.5" customHeight="1">
      <c r="B3" s="124" t="s">
        <v>121</v>
      </c>
      <c r="C3" s="124"/>
      <c r="D3" s="124"/>
      <c r="E3" s="124"/>
      <c r="F3" s="124"/>
      <c r="G3" s="124"/>
      <c r="H3" s="124"/>
      <c r="I3" s="124"/>
    </row>
    <row r="4" spans="2:9" ht="24.75" customHeight="1">
      <c r="B4" s="121" t="s">
        <v>110</v>
      </c>
      <c r="C4" s="122"/>
      <c r="D4" s="122"/>
      <c r="E4" s="122"/>
      <c r="F4" s="122"/>
      <c r="G4" s="122"/>
      <c r="H4" s="122"/>
      <c r="I4" s="123"/>
    </row>
    <row r="5" spans="2:9" ht="189.7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s="6" customFormat="1" ht="24" customHeight="1">
      <c r="B6" s="23">
        <v>1</v>
      </c>
      <c r="C6" s="24" t="s">
        <v>1</v>
      </c>
      <c r="D6" s="25">
        <v>1</v>
      </c>
      <c r="E6" s="25">
        <v>1</v>
      </c>
      <c r="F6" s="25">
        <v>1</v>
      </c>
      <c r="G6" s="29">
        <v>170000</v>
      </c>
      <c r="H6" s="29">
        <f>E6*G6</f>
        <v>170000</v>
      </c>
      <c r="I6" s="23">
        <f t="shared" ref="I6:I20" si="0">H6*13</f>
        <v>2210000</v>
      </c>
    </row>
    <row r="7" spans="2:9" s="6" customFormat="1" ht="26.25" customHeight="1">
      <c r="B7" s="23">
        <v>2</v>
      </c>
      <c r="C7" s="24" t="s">
        <v>2</v>
      </c>
      <c r="D7" s="25">
        <v>1</v>
      </c>
      <c r="E7" s="25">
        <v>0.25</v>
      </c>
      <c r="F7" s="25">
        <v>0.25</v>
      </c>
      <c r="G7" s="23">
        <v>120000</v>
      </c>
      <c r="H7" s="23">
        <f t="shared" ref="H7:H20" si="1">E7*G7</f>
        <v>30000</v>
      </c>
      <c r="I7" s="23">
        <f t="shared" si="0"/>
        <v>390000</v>
      </c>
    </row>
    <row r="8" spans="2:9" s="6" customFormat="1" ht="24" customHeight="1">
      <c r="B8" s="23">
        <v>3</v>
      </c>
      <c r="C8" s="24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1"/>
        <v>110000</v>
      </c>
      <c r="I8" s="23">
        <f t="shared" si="0"/>
        <v>1430000</v>
      </c>
    </row>
    <row r="9" spans="2:9" s="6" customFormat="1" ht="24" customHeight="1">
      <c r="B9" s="23">
        <v>4</v>
      </c>
      <c r="C9" s="24" t="s">
        <v>116</v>
      </c>
      <c r="D9" s="25">
        <v>1</v>
      </c>
      <c r="E9" s="25">
        <v>0.5</v>
      </c>
      <c r="F9" s="25">
        <v>0.5</v>
      </c>
      <c r="G9" s="23">
        <v>110000</v>
      </c>
      <c r="H9" s="23">
        <f t="shared" si="1"/>
        <v>55000</v>
      </c>
      <c r="I9" s="23">
        <f t="shared" si="0"/>
        <v>715000</v>
      </c>
    </row>
    <row r="10" spans="2:9" s="6" customFormat="1" ht="24" customHeight="1">
      <c r="B10" s="23">
        <v>5</v>
      </c>
      <c r="C10" s="24" t="s">
        <v>6</v>
      </c>
      <c r="D10" s="25">
        <v>1</v>
      </c>
      <c r="E10" s="25">
        <v>1.17</v>
      </c>
      <c r="F10" s="25">
        <v>1.17</v>
      </c>
      <c r="G10" s="23">
        <v>120000</v>
      </c>
      <c r="H10" s="23">
        <f t="shared" si="1"/>
        <v>140400</v>
      </c>
      <c r="I10" s="23">
        <f t="shared" si="0"/>
        <v>1825200</v>
      </c>
    </row>
    <row r="11" spans="2:9" s="6" customFormat="1" ht="24" customHeight="1">
      <c r="B11" s="23">
        <v>6</v>
      </c>
      <c r="C11" s="24" t="s">
        <v>105</v>
      </c>
      <c r="D11" s="25">
        <v>1</v>
      </c>
      <c r="E11" s="25">
        <v>0.5</v>
      </c>
      <c r="F11" s="25">
        <v>0.5</v>
      </c>
      <c r="G11" s="23">
        <v>120000</v>
      </c>
      <c r="H11" s="23">
        <f t="shared" si="1"/>
        <v>60000</v>
      </c>
      <c r="I11" s="23">
        <f t="shared" si="0"/>
        <v>780000</v>
      </c>
    </row>
    <row r="12" spans="2:9" s="6" customFormat="1" ht="24" customHeight="1">
      <c r="B12" s="23">
        <v>7</v>
      </c>
      <c r="C12" s="24" t="s">
        <v>7</v>
      </c>
      <c r="D12" s="25">
        <v>1</v>
      </c>
      <c r="E12" s="25">
        <v>1</v>
      </c>
      <c r="F12" s="25">
        <v>1</v>
      </c>
      <c r="G12" s="23">
        <v>110000</v>
      </c>
      <c r="H12" s="23">
        <f t="shared" si="1"/>
        <v>110000</v>
      </c>
      <c r="I12" s="23">
        <f t="shared" si="0"/>
        <v>1430000</v>
      </c>
    </row>
    <row r="13" spans="2:9" s="6" customFormat="1" ht="24" customHeight="1">
      <c r="B13" s="23">
        <v>8</v>
      </c>
      <c r="C13" s="24" t="s">
        <v>8</v>
      </c>
      <c r="D13" s="25">
        <v>1</v>
      </c>
      <c r="E13" s="25">
        <v>1</v>
      </c>
      <c r="F13" s="25">
        <v>1</v>
      </c>
      <c r="G13" s="23">
        <v>105000</v>
      </c>
      <c r="H13" s="23">
        <f t="shared" si="1"/>
        <v>105000</v>
      </c>
      <c r="I13" s="23">
        <f t="shared" si="0"/>
        <v>1365000</v>
      </c>
    </row>
    <row r="14" spans="2:9" s="6" customFormat="1" ht="24" customHeight="1">
      <c r="B14" s="23">
        <v>9</v>
      </c>
      <c r="C14" s="24" t="s">
        <v>120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1"/>
        <v>52500</v>
      </c>
      <c r="I14" s="23">
        <f t="shared" si="0"/>
        <v>682500</v>
      </c>
    </row>
    <row r="15" spans="2:9" s="6" customFormat="1" ht="24" customHeight="1">
      <c r="B15" s="23">
        <v>10</v>
      </c>
      <c r="C15" s="24" t="s">
        <v>10</v>
      </c>
      <c r="D15" s="25">
        <v>1</v>
      </c>
      <c r="E15" s="25">
        <v>0.25</v>
      </c>
      <c r="F15" s="25">
        <v>0.25</v>
      </c>
      <c r="G15" s="23">
        <v>105000</v>
      </c>
      <c r="H15" s="23">
        <f t="shared" si="1"/>
        <v>26250</v>
      </c>
      <c r="I15" s="23">
        <f t="shared" si="0"/>
        <v>341250</v>
      </c>
    </row>
    <row r="16" spans="2:9" s="6" customFormat="1" ht="24" customHeight="1">
      <c r="B16" s="23">
        <v>11</v>
      </c>
      <c r="C16" s="24" t="s">
        <v>11</v>
      </c>
      <c r="D16" s="25">
        <v>1</v>
      </c>
      <c r="E16" s="25">
        <v>0.25</v>
      </c>
      <c r="F16" s="25">
        <v>0.25</v>
      </c>
      <c r="G16" s="23">
        <v>120000</v>
      </c>
      <c r="H16" s="23">
        <f t="shared" si="1"/>
        <v>30000</v>
      </c>
      <c r="I16" s="23">
        <f t="shared" si="0"/>
        <v>390000</v>
      </c>
    </row>
    <row r="17" spans="2:9" s="6" customFormat="1" ht="29.25" customHeight="1">
      <c r="B17" s="23">
        <v>12</v>
      </c>
      <c r="C17" s="24" t="s">
        <v>12</v>
      </c>
      <c r="D17" s="25">
        <v>1</v>
      </c>
      <c r="E17" s="25">
        <v>0.25</v>
      </c>
      <c r="F17" s="25">
        <v>0.25</v>
      </c>
      <c r="G17" s="23">
        <v>120000</v>
      </c>
      <c r="H17" s="23">
        <f t="shared" si="1"/>
        <v>30000</v>
      </c>
      <c r="I17" s="23">
        <f t="shared" si="0"/>
        <v>390000</v>
      </c>
    </row>
    <row r="18" spans="2:9" s="6" customFormat="1" ht="29.25" customHeight="1">
      <c r="B18" s="23">
        <v>13</v>
      </c>
      <c r="C18" s="24" t="s">
        <v>117</v>
      </c>
      <c r="D18" s="25">
        <v>1</v>
      </c>
      <c r="E18" s="25">
        <v>0.25</v>
      </c>
      <c r="F18" s="25">
        <v>0.25</v>
      </c>
      <c r="G18" s="23">
        <v>105000</v>
      </c>
      <c r="H18" s="23">
        <f t="shared" si="1"/>
        <v>26250</v>
      </c>
      <c r="I18" s="23">
        <f t="shared" si="0"/>
        <v>341250</v>
      </c>
    </row>
    <row r="19" spans="2:9" s="6" customFormat="1" ht="24" customHeight="1">
      <c r="B19" s="23">
        <v>14</v>
      </c>
      <c r="C19" s="24" t="s">
        <v>15</v>
      </c>
      <c r="D19" s="25">
        <v>1</v>
      </c>
      <c r="E19" s="25">
        <v>1</v>
      </c>
      <c r="F19" s="25">
        <v>1</v>
      </c>
      <c r="G19" s="23">
        <v>105000</v>
      </c>
      <c r="H19" s="23">
        <f t="shared" si="1"/>
        <v>105000</v>
      </c>
      <c r="I19" s="23">
        <f t="shared" si="0"/>
        <v>1365000</v>
      </c>
    </row>
    <row r="20" spans="2:9" s="6" customFormat="1" ht="24" customHeight="1">
      <c r="B20" s="23">
        <v>13</v>
      </c>
      <c r="C20" s="24" t="s">
        <v>13</v>
      </c>
      <c r="D20" s="25">
        <v>1</v>
      </c>
      <c r="E20" s="23">
        <v>0.5</v>
      </c>
      <c r="F20" s="25">
        <v>0.5</v>
      </c>
      <c r="G20" s="23">
        <v>105000</v>
      </c>
      <c r="H20" s="23">
        <f t="shared" si="1"/>
        <v>52500</v>
      </c>
      <c r="I20" s="23">
        <f t="shared" si="0"/>
        <v>682500</v>
      </c>
    </row>
    <row r="21" spans="2:9" s="75" customFormat="1" ht="24" customHeight="1">
      <c r="B21" s="85"/>
      <c r="C21" s="82" t="s">
        <v>14</v>
      </c>
      <c r="D21" s="83">
        <f>SUM(D6:D20)</f>
        <v>15</v>
      </c>
      <c r="E21" s="83"/>
      <c r="F21" s="83">
        <f>SUM(F6:F20)</f>
        <v>9.42</v>
      </c>
      <c r="G21" s="84"/>
      <c r="H21" s="84">
        <f>SUM(H6:H20)</f>
        <v>1102900</v>
      </c>
      <c r="I21" s="84">
        <f>SUM(I6:I20)</f>
        <v>14337700</v>
      </c>
    </row>
  </sheetData>
  <mergeCells count="3">
    <mergeCell ref="E2:I2"/>
    <mergeCell ref="B3:I3"/>
    <mergeCell ref="B4:I4"/>
  </mergeCells>
  <pageMargins left="0.7" right="0.7" top="0.75" bottom="0.75" header="0.3" footer="0.3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2:H2"/>
    </sheetView>
  </sheetViews>
  <sheetFormatPr defaultRowHeight="15"/>
  <cols>
    <col min="1" max="1" width="6.7109375" customWidth="1"/>
    <col min="2" max="2" width="14.28515625" customWidth="1"/>
    <col min="3" max="3" width="10.28515625" customWidth="1"/>
    <col min="4" max="4" width="11.42578125" customWidth="1"/>
    <col min="5" max="5" width="11.5703125" customWidth="1"/>
    <col min="6" max="6" width="11.85546875" customWidth="1"/>
    <col min="7" max="7" width="12.5703125" customWidth="1"/>
    <col min="8" max="8" width="16.85546875" customWidth="1"/>
  </cols>
  <sheetData>
    <row r="1" spans="1:8" ht="68.25" customHeight="1">
      <c r="A1" s="13"/>
      <c r="B1" s="14"/>
      <c r="C1" s="106"/>
      <c r="D1" s="40"/>
      <c r="E1" s="40"/>
      <c r="F1" s="117" t="s">
        <v>186</v>
      </c>
      <c r="G1" s="117"/>
      <c r="H1" s="117"/>
    </row>
    <row r="2" spans="1:8" ht="105" customHeight="1">
      <c r="A2" s="119" t="s">
        <v>132</v>
      </c>
      <c r="B2" s="119"/>
      <c r="C2" s="119"/>
      <c r="D2" s="119"/>
      <c r="E2" s="119"/>
      <c r="F2" s="119"/>
      <c r="G2" s="119"/>
      <c r="H2" s="119"/>
    </row>
    <row r="3" spans="1:8">
      <c r="A3" s="125" t="s">
        <v>110</v>
      </c>
      <c r="B3" s="126"/>
      <c r="C3" s="126"/>
      <c r="D3" s="126"/>
      <c r="E3" s="126"/>
      <c r="F3" s="126"/>
      <c r="G3" s="126"/>
      <c r="H3" s="127"/>
    </row>
    <row r="4" spans="1:8" ht="67.5">
      <c r="A4" s="107" t="s">
        <v>19</v>
      </c>
      <c r="B4" s="108" t="s">
        <v>0</v>
      </c>
      <c r="C4" s="108" t="s">
        <v>26</v>
      </c>
      <c r="D4" s="108" t="s">
        <v>27</v>
      </c>
      <c r="E4" s="108" t="s">
        <v>28</v>
      </c>
      <c r="F4" s="108" t="s">
        <v>30</v>
      </c>
      <c r="G4" s="108" t="s">
        <v>31</v>
      </c>
      <c r="H4" s="108" t="s">
        <v>21</v>
      </c>
    </row>
    <row r="5" spans="1:8" ht="24" customHeight="1">
      <c r="A5" s="23">
        <v>1</v>
      </c>
      <c r="B5" s="27" t="s">
        <v>1</v>
      </c>
      <c r="C5" s="25">
        <v>1</v>
      </c>
      <c r="D5" s="25">
        <v>1</v>
      </c>
      <c r="E5" s="25">
        <v>1</v>
      </c>
      <c r="F5" s="23">
        <v>170000</v>
      </c>
      <c r="G5" s="23">
        <f>F5*E5</f>
        <v>170000</v>
      </c>
      <c r="H5" s="23">
        <f>G5*13</f>
        <v>2210000</v>
      </c>
    </row>
    <row r="6" spans="1:8" ht="54">
      <c r="A6" s="23">
        <v>2</v>
      </c>
      <c r="B6" s="27" t="s">
        <v>2</v>
      </c>
      <c r="C6" s="25">
        <v>1</v>
      </c>
      <c r="D6" s="25">
        <v>0.25</v>
      </c>
      <c r="E6" s="25">
        <v>0.25</v>
      </c>
      <c r="F6" s="23">
        <v>120000</v>
      </c>
      <c r="G6" s="23">
        <f t="shared" ref="G6:G19" si="0">F6*E6</f>
        <v>30000</v>
      </c>
      <c r="H6" s="23">
        <f t="shared" ref="H6:H19" si="1">G6*13</f>
        <v>390000</v>
      </c>
    </row>
    <row r="7" spans="1:8" ht="18" customHeight="1">
      <c r="A7" s="23">
        <v>3</v>
      </c>
      <c r="B7" s="27" t="s">
        <v>3</v>
      </c>
      <c r="C7" s="25">
        <v>1</v>
      </c>
      <c r="D7" s="25">
        <v>1</v>
      </c>
      <c r="E7" s="25">
        <v>1</v>
      </c>
      <c r="F7" s="23">
        <v>110000</v>
      </c>
      <c r="G7" s="23">
        <f t="shared" si="0"/>
        <v>110000</v>
      </c>
      <c r="H7" s="23">
        <f t="shared" si="1"/>
        <v>1430000</v>
      </c>
    </row>
    <row r="8" spans="1:8" ht="27">
      <c r="A8" s="23">
        <v>4</v>
      </c>
      <c r="B8" s="27" t="s">
        <v>116</v>
      </c>
      <c r="C8" s="25">
        <v>1</v>
      </c>
      <c r="D8" s="25">
        <v>0.5</v>
      </c>
      <c r="E8" s="25">
        <v>0.5</v>
      </c>
      <c r="F8" s="23">
        <v>110000</v>
      </c>
      <c r="G8" s="23">
        <f t="shared" si="0"/>
        <v>55000</v>
      </c>
      <c r="H8" s="23">
        <f t="shared" si="1"/>
        <v>715000</v>
      </c>
    </row>
    <row r="9" spans="1:8" ht="23.25" customHeight="1">
      <c r="A9" s="23">
        <v>5</v>
      </c>
      <c r="B9" s="27" t="s">
        <v>6</v>
      </c>
      <c r="C9" s="25">
        <v>1</v>
      </c>
      <c r="D9" s="25">
        <v>1.17</v>
      </c>
      <c r="E9" s="25">
        <v>1.17</v>
      </c>
      <c r="F9" s="23">
        <v>120000</v>
      </c>
      <c r="G9" s="23">
        <f t="shared" si="0"/>
        <v>140400</v>
      </c>
      <c r="H9" s="23">
        <f t="shared" si="1"/>
        <v>1825200</v>
      </c>
    </row>
    <row r="10" spans="1:8">
      <c r="A10" s="23">
        <v>6</v>
      </c>
      <c r="B10" s="27" t="s">
        <v>105</v>
      </c>
      <c r="C10" s="25">
        <v>1</v>
      </c>
      <c r="D10" s="25">
        <v>0.5</v>
      </c>
      <c r="E10" s="25">
        <v>0.5</v>
      </c>
      <c r="F10" s="23">
        <v>120000</v>
      </c>
      <c r="G10" s="23">
        <f t="shared" si="0"/>
        <v>60000</v>
      </c>
      <c r="H10" s="23">
        <f t="shared" si="1"/>
        <v>780000</v>
      </c>
    </row>
    <row r="11" spans="1:8" ht="27">
      <c r="A11" s="23">
        <v>7</v>
      </c>
      <c r="B11" s="27" t="s">
        <v>7</v>
      </c>
      <c r="C11" s="25">
        <v>1</v>
      </c>
      <c r="D11" s="25">
        <v>1</v>
      </c>
      <c r="E11" s="25">
        <v>1</v>
      </c>
      <c r="F11" s="23">
        <v>110000</v>
      </c>
      <c r="G11" s="23">
        <f t="shared" si="0"/>
        <v>110000</v>
      </c>
      <c r="H11" s="23">
        <f t="shared" si="1"/>
        <v>1430000</v>
      </c>
    </row>
    <row r="12" spans="1:8">
      <c r="A12" s="23">
        <v>8</v>
      </c>
      <c r="B12" s="27" t="s">
        <v>8</v>
      </c>
      <c r="C12" s="25">
        <v>1</v>
      </c>
      <c r="D12" s="25">
        <v>1</v>
      </c>
      <c r="E12" s="25">
        <v>1</v>
      </c>
      <c r="F12" s="23">
        <v>105000</v>
      </c>
      <c r="G12" s="23">
        <f t="shared" si="0"/>
        <v>105000</v>
      </c>
      <c r="H12" s="23">
        <f t="shared" si="1"/>
        <v>1365000</v>
      </c>
    </row>
    <row r="13" spans="1:8" ht="34.5" customHeight="1">
      <c r="A13" s="23">
        <v>9</v>
      </c>
      <c r="B13" s="27" t="s">
        <v>120</v>
      </c>
      <c r="C13" s="25">
        <v>1</v>
      </c>
      <c r="D13" s="25">
        <v>0.5</v>
      </c>
      <c r="E13" s="25">
        <v>0.5</v>
      </c>
      <c r="F13" s="23">
        <v>105000</v>
      </c>
      <c r="G13" s="23">
        <f t="shared" si="0"/>
        <v>52500</v>
      </c>
      <c r="H13" s="23">
        <f t="shared" si="1"/>
        <v>682500</v>
      </c>
    </row>
    <row r="14" spans="1:8">
      <c r="A14" s="23">
        <v>10</v>
      </c>
      <c r="B14" s="27" t="s">
        <v>10</v>
      </c>
      <c r="C14" s="25">
        <v>1</v>
      </c>
      <c r="D14" s="25">
        <v>0.25</v>
      </c>
      <c r="E14" s="25">
        <v>0.25</v>
      </c>
      <c r="F14" s="23">
        <v>105000</v>
      </c>
      <c r="G14" s="23">
        <f t="shared" si="0"/>
        <v>26250</v>
      </c>
      <c r="H14" s="23">
        <f t="shared" si="1"/>
        <v>341250</v>
      </c>
    </row>
    <row r="15" spans="1:8" ht="27">
      <c r="A15" s="23">
        <v>11</v>
      </c>
      <c r="B15" s="27" t="s">
        <v>11</v>
      </c>
      <c r="C15" s="25">
        <v>1</v>
      </c>
      <c r="D15" s="25">
        <v>0.25</v>
      </c>
      <c r="E15" s="25">
        <v>0.25</v>
      </c>
      <c r="F15" s="23">
        <v>120000</v>
      </c>
      <c r="G15" s="23">
        <f t="shared" si="0"/>
        <v>30000</v>
      </c>
      <c r="H15" s="23">
        <f t="shared" si="1"/>
        <v>390000</v>
      </c>
    </row>
    <row r="16" spans="1:8" ht="27">
      <c r="A16" s="23">
        <v>12</v>
      </c>
      <c r="B16" s="24" t="s">
        <v>12</v>
      </c>
      <c r="C16" s="25">
        <v>1</v>
      </c>
      <c r="D16" s="25">
        <v>0.25</v>
      </c>
      <c r="E16" s="25">
        <v>0.25</v>
      </c>
      <c r="F16" s="23">
        <v>120000</v>
      </c>
      <c r="G16" s="23">
        <f t="shared" si="0"/>
        <v>30000</v>
      </c>
      <c r="H16" s="23">
        <f t="shared" si="1"/>
        <v>390000</v>
      </c>
    </row>
    <row r="17" spans="1:8" ht="33" customHeight="1">
      <c r="A17" s="23">
        <v>13</v>
      </c>
      <c r="B17" s="27" t="s">
        <v>16</v>
      </c>
      <c r="C17" s="25">
        <v>1</v>
      </c>
      <c r="D17" s="25">
        <v>1</v>
      </c>
      <c r="E17" s="25">
        <v>1</v>
      </c>
      <c r="F17" s="23">
        <v>105000</v>
      </c>
      <c r="G17" s="23">
        <f t="shared" si="0"/>
        <v>105000</v>
      </c>
      <c r="H17" s="23">
        <f t="shared" si="1"/>
        <v>1365000</v>
      </c>
    </row>
    <row r="18" spans="1:8" ht="26.25" customHeight="1">
      <c r="A18" s="23">
        <v>14</v>
      </c>
      <c r="B18" s="27" t="s">
        <v>117</v>
      </c>
      <c r="C18" s="25">
        <v>1</v>
      </c>
      <c r="D18" s="25">
        <v>0.25</v>
      </c>
      <c r="E18" s="25">
        <v>0.25</v>
      </c>
      <c r="F18" s="23">
        <v>105000</v>
      </c>
      <c r="G18" s="23">
        <f t="shared" si="0"/>
        <v>26250</v>
      </c>
      <c r="H18" s="23">
        <f t="shared" si="1"/>
        <v>341250</v>
      </c>
    </row>
    <row r="19" spans="1:8">
      <c r="A19" s="23">
        <v>15</v>
      </c>
      <c r="B19" s="27" t="s">
        <v>13</v>
      </c>
      <c r="C19" s="25">
        <v>1</v>
      </c>
      <c r="D19" s="23">
        <v>0.5</v>
      </c>
      <c r="E19" s="25">
        <v>0.5</v>
      </c>
      <c r="F19" s="23">
        <v>105000</v>
      </c>
      <c r="G19" s="23">
        <f t="shared" si="0"/>
        <v>52500</v>
      </c>
      <c r="H19" s="23">
        <f t="shared" si="1"/>
        <v>682500</v>
      </c>
    </row>
    <row r="20" spans="1:8" ht="34.5">
      <c r="A20" s="81"/>
      <c r="B20" s="82" t="s">
        <v>14</v>
      </c>
      <c r="C20" s="83">
        <f>SUM(C5:C19)</f>
        <v>15</v>
      </c>
      <c r="D20" s="86"/>
      <c r="E20" s="83">
        <f>SUM(E5:E19)</f>
        <v>9.42</v>
      </c>
      <c r="F20" s="87"/>
      <c r="G20" s="84">
        <f>SUM(G5:G19)</f>
        <v>1102900</v>
      </c>
      <c r="H20" s="84">
        <f>SUM(H5:H19)</f>
        <v>14337700</v>
      </c>
    </row>
  </sheetData>
  <mergeCells count="3">
    <mergeCell ref="F1:H1"/>
    <mergeCell ref="A2:H2"/>
    <mergeCell ref="A3:H3"/>
  </mergeCells>
  <pageMargins left="0.7" right="0.7" top="0.75" bottom="0.7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4" sqref="A4:H4"/>
    </sheetView>
  </sheetViews>
  <sheetFormatPr defaultRowHeight="49.5" customHeight="1"/>
  <cols>
    <col min="1" max="1" width="6" style="13" customWidth="1"/>
    <col min="2" max="2" width="26.85546875" style="14" customWidth="1"/>
    <col min="3" max="3" width="6.140625" style="44" customWidth="1"/>
    <col min="4" max="4" width="7" style="15" customWidth="1"/>
    <col min="5" max="5" width="9.28515625" style="15" customWidth="1"/>
    <col min="6" max="6" width="12.42578125" style="15" customWidth="1"/>
    <col min="7" max="7" width="16.85546875" style="15" customWidth="1"/>
    <col min="8" max="8" width="19.5703125" style="15" customWidth="1"/>
    <col min="9" max="256" width="9.140625" style="15"/>
    <col min="257" max="257" width="6.140625" style="15" customWidth="1"/>
    <col min="258" max="258" width="31" style="15" customWidth="1"/>
    <col min="259" max="261" width="7.7109375" style="15" customWidth="1"/>
    <col min="262" max="264" width="10.7109375" style="15" customWidth="1"/>
    <col min="265" max="512" width="9.140625" style="15"/>
    <col min="513" max="513" width="6.140625" style="15" customWidth="1"/>
    <col min="514" max="514" width="31" style="15" customWidth="1"/>
    <col min="515" max="517" width="7.7109375" style="15" customWidth="1"/>
    <col min="518" max="520" width="10.7109375" style="15" customWidth="1"/>
    <col min="521" max="768" width="9.140625" style="15"/>
    <col min="769" max="769" width="6.140625" style="15" customWidth="1"/>
    <col min="770" max="770" width="31" style="15" customWidth="1"/>
    <col min="771" max="773" width="7.7109375" style="15" customWidth="1"/>
    <col min="774" max="776" width="10.7109375" style="15" customWidth="1"/>
    <col min="777" max="1024" width="9.140625" style="15"/>
    <col min="1025" max="1025" width="6.140625" style="15" customWidth="1"/>
    <col min="1026" max="1026" width="31" style="15" customWidth="1"/>
    <col min="1027" max="1029" width="7.7109375" style="15" customWidth="1"/>
    <col min="1030" max="1032" width="10.7109375" style="15" customWidth="1"/>
    <col min="1033" max="1280" width="9.140625" style="15"/>
    <col min="1281" max="1281" width="6.140625" style="15" customWidth="1"/>
    <col min="1282" max="1282" width="31" style="15" customWidth="1"/>
    <col min="1283" max="1285" width="7.7109375" style="15" customWidth="1"/>
    <col min="1286" max="1288" width="10.7109375" style="15" customWidth="1"/>
    <col min="1289" max="1536" width="9.140625" style="15"/>
    <col min="1537" max="1537" width="6.140625" style="15" customWidth="1"/>
    <col min="1538" max="1538" width="31" style="15" customWidth="1"/>
    <col min="1539" max="1541" width="7.7109375" style="15" customWidth="1"/>
    <col min="1542" max="1544" width="10.7109375" style="15" customWidth="1"/>
    <col min="1545" max="1792" width="9.140625" style="15"/>
    <col min="1793" max="1793" width="6.140625" style="15" customWidth="1"/>
    <col min="1794" max="1794" width="31" style="15" customWidth="1"/>
    <col min="1795" max="1797" width="7.7109375" style="15" customWidth="1"/>
    <col min="1798" max="1800" width="10.7109375" style="15" customWidth="1"/>
    <col min="1801" max="2048" width="9.140625" style="15"/>
    <col min="2049" max="2049" width="6.140625" style="15" customWidth="1"/>
    <col min="2050" max="2050" width="31" style="15" customWidth="1"/>
    <col min="2051" max="2053" width="7.7109375" style="15" customWidth="1"/>
    <col min="2054" max="2056" width="10.7109375" style="15" customWidth="1"/>
    <col min="2057" max="2304" width="9.140625" style="15"/>
    <col min="2305" max="2305" width="6.140625" style="15" customWidth="1"/>
    <col min="2306" max="2306" width="31" style="15" customWidth="1"/>
    <col min="2307" max="2309" width="7.7109375" style="15" customWidth="1"/>
    <col min="2310" max="2312" width="10.7109375" style="15" customWidth="1"/>
    <col min="2313" max="2560" width="9.140625" style="15"/>
    <col min="2561" max="2561" width="6.140625" style="15" customWidth="1"/>
    <col min="2562" max="2562" width="31" style="15" customWidth="1"/>
    <col min="2563" max="2565" width="7.7109375" style="15" customWidth="1"/>
    <col min="2566" max="2568" width="10.7109375" style="15" customWidth="1"/>
    <col min="2569" max="2816" width="9.140625" style="15"/>
    <col min="2817" max="2817" width="6.140625" style="15" customWidth="1"/>
    <col min="2818" max="2818" width="31" style="15" customWidth="1"/>
    <col min="2819" max="2821" width="7.7109375" style="15" customWidth="1"/>
    <col min="2822" max="2824" width="10.7109375" style="15" customWidth="1"/>
    <col min="2825" max="3072" width="9.140625" style="15"/>
    <col min="3073" max="3073" width="6.140625" style="15" customWidth="1"/>
    <col min="3074" max="3074" width="31" style="15" customWidth="1"/>
    <col min="3075" max="3077" width="7.7109375" style="15" customWidth="1"/>
    <col min="3078" max="3080" width="10.7109375" style="15" customWidth="1"/>
    <col min="3081" max="3328" width="9.140625" style="15"/>
    <col min="3329" max="3329" width="6.140625" style="15" customWidth="1"/>
    <col min="3330" max="3330" width="31" style="15" customWidth="1"/>
    <col min="3331" max="3333" width="7.7109375" style="15" customWidth="1"/>
    <col min="3334" max="3336" width="10.7109375" style="15" customWidth="1"/>
    <col min="3337" max="3584" width="9.140625" style="15"/>
    <col min="3585" max="3585" width="6.140625" style="15" customWidth="1"/>
    <col min="3586" max="3586" width="31" style="15" customWidth="1"/>
    <col min="3587" max="3589" width="7.7109375" style="15" customWidth="1"/>
    <col min="3590" max="3592" width="10.7109375" style="15" customWidth="1"/>
    <col min="3593" max="3840" width="9.140625" style="15"/>
    <col min="3841" max="3841" width="6.140625" style="15" customWidth="1"/>
    <col min="3842" max="3842" width="31" style="15" customWidth="1"/>
    <col min="3843" max="3845" width="7.7109375" style="15" customWidth="1"/>
    <col min="3846" max="3848" width="10.7109375" style="15" customWidth="1"/>
    <col min="3849" max="4096" width="9.140625" style="15"/>
    <col min="4097" max="4097" width="6.140625" style="15" customWidth="1"/>
    <col min="4098" max="4098" width="31" style="15" customWidth="1"/>
    <col min="4099" max="4101" width="7.7109375" style="15" customWidth="1"/>
    <col min="4102" max="4104" width="10.7109375" style="15" customWidth="1"/>
    <col min="4105" max="4352" width="9.140625" style="15"/>
    <col min="4353" max="4353" width="6.140625" style="15" customWidth="1"/>
    <col min="4354" max="4354" width="31" style="15" customWidth="1"/>
    <col min="4355" max="4357" width="7.7109375" style="15" customWidth="1"/>
    <col min="4358" max="4360" width="10.7109375" style="15" customWidth="1"/>
    <col min="4361" max="4608" width="9.140625" style="15"/>
    <col min="4609" max="4609" width="6.140625" style="15" customWidth="1"/>
    <col min="4610" max="4610" width="31" style="15" customWidth="1"/>
    <col min="4611" max="4613" width="7.7109375" style="15" customWidth="1"/>
    <col min="4614" max="4616" width="10.7109375" style="15" customWidth="1"/>
    <col min="4617" max="4864" width="9.140625" style="15"/>
    <col min="4865" max="4865" width="6.140625" style="15" customWidth="1"/>
    <col min="4866" max="4866" width="31" style="15" customWidth="1"/>
    <col min="4867" max="4869" width="7.7109375" style="15" customWidth="1"/>
    <col min="4870" max="4872" width="10.7109375" style="15" customWidth="1"/>
    <col min="4873" max="5120" width="9.140625" style="15"/>
    <col min="5121" max="5121" width="6.140625" style="15" customWidth="1"/>
    <col min="5122" max="5122" width="31" style="15" customWidth="1"/>
    <col min="5123" max="5125" width="7.7109375" style="15" customWidth="1"/>
    <col min="5126" max="5128" width="10.7109375" style="15" customWidth="1"/>
    <col min="5129" max="5376" width="9.140625" style="15"/>
    <col min="5377" max="5377" width="6.140625" style="15" customWidth="1"/>
    <col min="5378" max="5378" width="31" style="15" customWidth="1"/>
    <col min="5379" max="5381" width="7.7109375" style="15" customWidth="1"/>
    <col min="5382" max="5384" width="10.7109375" style="15" customWidth="1"/>
    <col min="5385" max="5632" width="9.140625" style="15"/>
    <col min="5633" max="5633" width="6.140625" style="15" customWidth="1"/>
    <col min="5634" max="5634" width="31" style="15" customWidth="1"/>
    <col min="5635" max="5637" width="7.7109375" style="15" customWidth="1"/>
    <col min="5638" max="5640" width="10.7109375" style="15" customWidth="1"/>
    <col min="5641" max="5888" width="9.140625" style="15"/>
    <col min="5889" max="5889" width="6.140625" style="15" customWidth="1"/>
    <col min="5890" max="5890" width="31" style="15" customWidth="1"/>
    <col min="5891" max="5893" width="7.7109375" style="15" customWidth="1"/>
    <col min="5894" max="5896" width="10.7109375" style="15" customWidth="1"/>
    <col min="5897" max="6144" width="9.140625" style="15"/>
    <col min="6145" max="6145" width="6.140625" style="15" customWidth="1"/>
    <col min="6146" max="6146" width="31" style="15" customWidth="1"/>
    <col min="6147" max="6149" width="7.7109375" style="15" customWidth="1"/>
    <col min="6150" max="6152" width="10.7109375" style="15" customWidth="1"/>
    <col min="6153" max="6400" width="9.140625" style="15"/>
    <col min="6401" max="6401" width="6.140625" style="15" customWidth="1"/>
    <col min="6402" max="6402" width="31" style="15" customWidth="1"/>
    <col min="6403" max="6405" width="7.7109375" style="15" customWidth="1"/>
    <col min="6406" max="6408" width="10.7109375" style="15" customWidth="1"/>
    <col min="6409" max="6656" width="9.140625" style="15"/>
    <col min="6657" max="6657" width="6.140625" style="15" customWidth="1"/>
    <col min="6658" max="6658" width="31" style="15" customWidth="1"/>
    <col min="6659" max="6661" width="7.7109375" style="15" customWidth="1"/>
    <col min="6662" max="6664" width="10.7109375" style="15" customWidth="1"/>
    <col min="6665" max="6912" width="9.140625" style="15"/>
    <col min="6913" max="6913" width="6.140625" style="15" customWidth="1"/>
    <col min="6914" max="6914" width="31" style="15" customWidth="1"/>
    <col min="6915" max="6917" width="7.7109375" style="15" customWidth="1"/>
    <col min="6918" max="6920" width="10.7109375" style="15" customWidth="1"/>
    <col min="6921" max="7168" width="9.140625" style="15"/>
    <col min="7169" max="7169" width="6.140625" style="15" customWidth="1"/>
    <col min="7170" max="7170" width="31" style="15" customWidth="1"/>
    <col min="7171" max="7173" width="7.7109375" style="15" customWidth="1"/>
    <col min="7174" max="7176" width="10.7109375" style="15" customWidth="1"/>
    <col min="7177" max="7424" width="9.140625" style="15"/>
    <col min="7425" max="7425" width="6.140625" style="15" customWidth="1"/>
    <col min="7426" max="7426" width="31" style="15" customWidth="1"/>
    <col min="7427" max="7429" width="7.7109375" style="15" customWidth="1"/>
    <col min="7430" max="7432" width="10.7109375" style="15" customWidth="1"/>
    <col min="7433" max="7680" width="9.140625" style="15"/>
    <col min="7681" max="7681" width="6.140625" style="15" customWidth="1"/>
    <col min="7682" max="7682" width="31" style="15" customWidth="1"/>
    <col min="7683" max="7685" width="7.7109375" style="15" customWidth="1"/>
    <col min="7686" max="7688" width="10.7109375" style="15" customWidth="1"/>
    <col min="7689" max="7936" width="9.140625" style="15"/>
    <col min="7937" max="7937" width="6.140625" style="15" customWidth="1"/>
    <col min="7938" max="7938" width="31" style="15" customWidth="1"/>
    <col min="7939" max="7941" width="7.7109375" style="15" customWidth="1"/>
    <col min="7942" max="7944" width="10.7109375" style="15" customWidth="1"/>
    <col min="7945" max="8192" width="9.140625" style="15"/>
    <col min="8193" max="8193" width="6.140625" style="15" customWidth="1"/>
    <col min="8194" max="8194" width="31" style="15" customWidth="1"/>
    <col min="8195" max="8197" width="7.7109375" style="15" customWidth="1"/>
    <col min="8198" max="8200" width="10.7109375" style="15" customWidth="1"/>
    <col min="8201" max="8448" width="9.140625" style="15"/>
    <col min="8449" max="8449" width="6.140625" style="15" customWidth="1"/>
    <col min="8450" max="8450" width="31" style="15" customWidth="1"/>
    <col min="8451" max="8453" width="7.7109375" style="15" customWidth="1"/>
    <col min="8454" max="8456" width="10.7109375" style="15" customWidth="1"/>
    <col min="8457" max="8704" width="9.140625" style="15"/>
    <col min="8705" max="8705" width="6.140625" style="15" customWidth="1"/>
    <col min="8706" max="8706" width="31" style="15" customWidth="1"/>
    <col min="8707" max="8709" width="7.7109375" style="15" customWidth="1"/>
    <col min="8710" max="8712" width="10.7109375" style="15" customWidth="1"/>
    <col min="8713" max="8960" width="9.140625" style="15"/>
    <col min="8961" max="8961" width="6.140625" style="15" customWidth="1"/>
    <col min="8962" max="8962" width="31" style="15" customWidth="1"/>
    <col min="8963" max="8965" width="7.7109375" style="15" customWidth="1"/>
    <col min="8966" max="8968" width="10.7109375" style="15" customWidth="1"/>
    <col min="8969" max="9216" width="9.140625" style="15"/>
    <col min="9217" max="9217" width="6.140625" style="15" customWidth="1"/>
    <col min="9218" max="9218" width="31" style="15" customWidth="1"/>
    <col min="9219" max="9221" width="7.7109375" style="15" customWidth="1"/>
    <col min="9222" max="9224" width="10.7109375" style="15" customWidth="1"/>
    <col min="9225" max="9472" width="9.140625" style="15"/>
    <col min="9473" max="9473" width="6.140625" style="15" customWidth="1"/>
    <col min="9474" max="9474" width="31" style="15" customWidth="1"/>
    <col min="9475" max="9477" width="7.7109375" style="15" customWidth="1"/>
    <col min="9478" max="9480" width="10.7109375" style="15" customWidth="1"/>
    <col min="9481" max="9728" width="9.140625" style="15"/>
    <col min="9729" max="9729" width="6.140625" style="15" customWidth="1"/>
    <col min="9730" max="9730" width="31" style="15" customWidth="1"/>
    <col min="9731" max="9733" width="7.7109375" style="15" customWidth="1"/>
    <col min="9734" max="9736" width="10.7109375" style="15" customWidth="1"/>
    <col min="9737" max="9984" width="9.140625" style="15"/>
    <col min="9985" max="9985" width="6.140625" style="15" customWidth="1"/>
    <col min="9986" max="9986" width="31" style="15" customWidth="1"/>
    <col min="9987" max="9989" width="7.7109375" style="15" customWidth="1"/>
    <col min="9990" max="9992" width="10.7109375" style="15" customWidth="1"/>
    <col min="9993" max="10240" width="9.140625" style="15"/>
    <col min="10241" max="10241" width="6.140625" style="15" customWidth="1"/>
    <col min="10242" max="10242" width="31" style="15" customWidth="1"/>
    <col min="10243" max="10245" width="7.7109375" style="15" customWidth="1"/>
    <col min="10246" max="10248" width="10.7109375" style="15" customWidth="1"/>
    <col min="10249" max="10496" width="9.140625" style="15"/>
    <col min="10497" max="10497" width="6.140625" style="15" customWidth="1"/>
    <col min="10498" max="10498" width="31" style="15" customWidth="1"/>
    <col min="10499" max="10501" width="7.7109375" style="15" customWidth="1"/>
    <col min="10502" max="10504" width="10.7109375" style="15" customWidth="1"/>
    <col min="10505" max="10752" width="9.140625" style="15"/>
    <col min="10753" max="10753" width="6.140625" style="15" customWidth="1"/>
    <col min="10754" max="10754" width="31" style="15" customWidth="1"/>
    <col min="10755" max="10757" width="7.7109375" style="15" customWidth="1"/>
    <col min="10758" max="10760" width="10.7109375" style="15" customWidth="1"/>
    <col min="10761" max="11008" width="9.140625" style="15"/>
    <col min="11009" max="11009" width="6.140625" style="15" customWidth="1"/>
    <col min="11010" max="11010" width="31" style="15" customWidth="1"/>
    <col min="11011" max="11013" width="7.7109375" style="15" customWidth="1"/>
    <col min="11014" max="11016" width="10.7109375" style="15" customWidth="1"/>
    <col min="11017" max="11264" width="9.140625" style="15"/>
    <col min="11265" max="11265" width="6.140625" style="15" customWidth="1"/>
    <col min="11266" max="11266" width="31" style="15" customWidth="1"/>
    <col min="11267" max="11269" width="7.7109375" style="15" customWidth="1"/>
    <col min="11270" max="11272" width="10.7109375" style="15" customWidth="1"/>
    <col min="11273" max="11520" width="9.140625" style="15"/>
    <col min="11521" max="11521" width="6.140625" style="15" customWidth="1"/>
    <col min="11522" max="11522" width="31" style="15" customWidth="1"/>
    <col min="11523" max="11525" width="7.7109375" style="15" customWidth="1"/>
    <col min="11526" max="11528" width="10.7109375" style="15" customWidth="1"/>
    <col min="11529" max="11776" width="9.140625" style="15"/>
    <col min="11777" max="11777" width="6.140625" style="15" customWidth="1"/>
    <col min="11778" max="11778" width="31" style="15" customWidth="1"/>
    <col min="11779" max="11781" width="7.7109375" style="15" customWidth="1"/>
    <col min="11782" max="11784" width="10.7109375" style="15" customWidth="1"/>
    <col min="11785" max="12032" width="9.140625" style="15"/>
    <col min="12033" max="12033" width="6.140625" style="15" customWidth="1"/>
    <col min="12034" max="12034" width="31" style="15" customWidth="1"/>
    <col min="12035" max="12037" width="7.7109375" style="15" customWidth="1"/>
    <col min="12038" max="12040" width="10.7109375" style="15" customWidth="1"/>
    <col min="12041" max="12288" width="9.140625" style="15"/>
    <col min="12289" max="12289" width="6.140625" style="15" customWidth="1"/>
    <col min="12290" max="12290" width="31" style="15" customWidth="1"/>
    <col min="12291" max="12293" width="7.7109375" style="15" customWidth="1"/>
    <col min="12294" max="12296" width="10.7109375" style="15" customWidth="1"/>
    <col min="12297" max="12544" width="9.140625" style="15"/>
    <col min="12545" max="12545" width="6.140625" style="15" customWidth="1"/>
    <col min="12546" max="12546" width="31" style="15" customWidth="1"/>
    <col min="12547" max="12549" width="7.7109375" style="15" customWidth="1"/>
    <col min="12550" max="12552" width="10.7109375" style="15" customWidth="1"/>
    <col min="12553" max="12800" width="9.140625" style="15"/>
    <col min="12801" max="12801" width="6.140625" style="15" customWidth="1"/>
    <col min="12802" max="12802" width="31" style="15" customWidth="1"/>
    <col min="12803" max="12805" width="7.7109375" style="15" customWidth="1"/>
    <col min="12806" max="12808" width="10.7109375" style="15" customWidth="1"/>
    <col min="12809" max="13056" width="9.140625" style="15"/>
    <col min="13057" max="13057" width="6.140625" style="15" customWidth="1"/>
    <col min="13058" max="13058" width="31" style="15" customWidth="1"/>
    <col min="13059" max="13061" width="7.7109375" style="15" customWidth="1"/>
    <col min="13062" max="13064" width="10.7109375" style="15" customWidth="1"/>
    <col min="13065" max="13312" width="9.140625" style="15"/>
    <col min="13313" max="13313" width="6.140625" style="15" customWidth="1"/>
    <col min="13314" max="13314" width="31" style="15" customWidth="1"/>
    <col min="13315" max="13317" width="7.7109375" style="15" customWidth="1"/>
    <col min="13318" max="13320" width="10.7109375" style="15" customWidth="1"/>
    <col min="13321" max="13568" width="9.140625" style="15"/>
    <col min="13569" max="13569" width="6.140625" style="15" customWidth="1"/>
    <col min="13570" max="13570" width="31" style="15" customWidth="1"/>
    <col min="13571" max="13573" width="7.7109375" style="15" customWidth="1"/>
    <col min="13574" max="13576" width="10.7109375" style="15" customWidth="1"/>
    <col min="13577" max="13824" width="9.140625" style="15"/>
    <col min="13825" max="13825" width="6.140625" style="15" customWidth="1"/>
    <col min="13826" max="13826" width="31" style="15" customWidth="1"/>
    <col min="13827" max="13829" width="7.7109375" style="15" customWidth="1"/>
    <col min="13830" max="13832" width="10.7109375" style="15" customWidth="1"/>
    <col min="13833" max="14080" width="9.140625" style="15"/>
    <col min="14081" max="14081" width="6.140625" style="15" customWidth="1"/>
    <col min="14082" max="14082" width="31" style="15" customWidth="1"/>
    <col min="14083" max="14085" width="7.7109375" style="15" customWidth="1"/>
    <col min="14086" max="14088" width="10.7109375" style="15" customWidth="1"/>
    <col min="14089" max="14336" width="9.140625" style="15"/>
    <col min="14337" max="14337" width="6.140625" style="15" customWidth="1"/>
    <col min="14338" max="14338" width="31" style="15" customWidth="1"/>
    <col min="14339" max="14341" width="7.7109375" style="15" customWidth="1"/>
    <col min="14342" max="14344" width="10.7109375" style="15" customWidth="1"/>
    <col min="14345" max="14592" width="9.140625" style="15"/>
    <col min="14593" max="14593" width="6.140625" style="15" customWidth="1"/>
    <col min="14594" max="14594" width="31" style="15" customWidth="1"/>
    <col min="14595" max="14597" width="7.7109375" style="15" customWidth="1"/>
    <col min="14598" max="14600" width="10.7109375" style="15" customWidth="1"/>
    <col min="14601" max="14848" width="9.140625" style="15"/>
    <col min="14849" max="14849" width="6.140625" style="15" customWidth="1"/>
    <col min="14850" max="14850" width="31" style="15" customWidth="1"/>
    <col min="14851" max="14853" width="7.7109375" style="15" customWidth="1"/>
    <col min="14854" max="14856" width="10.7109375" style="15" customWidth="1"/>
    <col min="14857" max="15104" width="9.140625" style="15"/>
    <col min="15105" max="15105" width="6.140625" style="15" customWidth="1"/>
    <col min="15106" max="15106" width="31" style="15" customWidth="1"/>
    <col min="15107" max="15109" width="7.7109375" style="15" customWidth="1"/>
    <col min="15110" max="15112" width="10.7109375" style="15" customWidth="1"/>
    <col min="15113" max="15360" width="9.140625" style="15"/>
    <col min="15361" max="15361" width="6.140625" style="15" customWidth="1"/>
    <col min="15362" max="15362" width="31" style="15" customWidth="1"/>
    <col min="15363" max="15365" width="7.7109375" style="15" customWidth="1"/>
    <col min="15366" max="15368" width="10.7109375" style="15" customWidth="1"/>
    <col min="15369" max="15616" width="9.140625" style="15"/>
    <col min="15617" max="15617" width="6.140625" style="15" customWidth="1"/>
    <col min="15618" max="15618" width="31" style="15" customWidth="1"/>
    <col min="15619" max="15621" width="7.7109375" style="15" customWidth="1"/>
    <col min="15622" max="15624" width="10.7109375" style="15" customWidth="1"/>
    <col min="15625" max="15872" width="9.140625" style="15"/>
    <col min="15873" max="15873" width="6.140625" style="15" customWidth="1"/>
    <col min="15874" max="15874" width="31" style="15" customWidth="1"/>
    <col min="15875" max="15877" width="7.7109375" style="15" customWidth="1"/>
    <col min="15878" max="15880" width="10.7109375" style="15" customWidth="1"/>
    <col min="15881" max="16128" width="9.140625" style="15"/>
    <col min="16129" max="16129" width="6.140625" style="15" customWidth="1"/>
    <col min="16130" max="16130" width="31" style="15" customWidth="1"/>
    <col min="16131" max="16133" width="7.7109375" style="15" customWidth="1"/>
    <col min="16134" max="16136" width="10.7109375" style="15" customWidth="1"/>
    <col min="16137" max="16384" width="9.140625" style="15"/>
  </cols>
  <sheetData>
    <row r="1" spans="1:9" ht="68.25" customHeight="1">
      <c r="G1" s="117" t="s">
        <v>187</v>
      </c>
      <c r="H1" s="117"/>
      <c r="I1" s="40"/>
    </row>
    <row r="2" spans="1:9" ht="18.75" hidden="1" customHeight="1">
      <c r="G2" s="30"/>
      <c r="H2" s="30"/>
    </row>
    <row r="3" spans="1:9" ht="67.5" hidden="1" customHeight="1">
      <c r="D3" s="40"/>
      <c r="E3" s="40"/>
      <c r="F3" s="117" t="s">
        <v>111</v>
      </c>
      <c r="G3" s="117"/>
      <c r="H3" s="117"/>
    </row>
    <row r="4" spans="1:9" ht="81.75" customHeight="1">
      <c r="A4" s="119" t="s">
        <v>146</v>
      </c>
      <c r="B4" s="119"/>
      <c r="C4" s="119"/>
      <c r="D4" s="119"/>
      <c r="E4" s="119"/>
      <c r="F4" s="119"/>
      <c r="G4" s="119"/>
      <c r="H4" s="119"/>
    </row>
    <row r="5" spans="1:9" ht="20.25" customHeight="1">
      <c r="A5" s="125" t="s">
        <v>113</v>
      </c>
      <c r="B5" s="126"/>
      <c r="C5" s="126"/>
      <c r="D5" s="126"/>
      <c r="E5" s="126"/>
      <c r="F5" s="126"/>
      <c r="G5" s="126"/>
      <c r="H5" s="127"/>
    </row>
    <row r="6" spans="1:9" s="17" customFormat="1" ht="185.25" customHeight="1">
      <c r="A6" s="37" t="s">
        <v>19</v>
      </c>
      <c r="B6" s="38" t="s">
        <v>0</v>
      </c>
      <c r="C6" s="38" t="s">
        <v>26</v>
      </c>
      <c r="D6" s="38" t="s">
        <v>27</v>
      </c>
      <c r="E6" s="38" t="s">
        <v>28</v>
      </c>
      <c r="F6" s="38" t="s">
        <v>30</v>
      </c>
      <c r="G6" s="38" t="s">
        <v>31</v>
      </c>
      <c r="H6" s="38" t="s">
        <v>21</v>
      </c>
    </row>
    <row r="7" spans="1:9" ht="21" customHeight="1">
      <c r="A7" s="23">
        <v>1</v>
      </c>
      <c r="B7" s="27" t="s">
        <v>1</v>
      </c>
      <c r="C7" s="25">
        <v>1</v>
      </c>
      <c r="D7" s="25">
        <v>1</v>
      </c>
      <c r="E7" s="25">
        <v>1</v>
      </c>
      <c r="F7" s="23">
        <v>180000</v>
      </c>
      <c r="G7" s="23">
        <f>F7*E7</f>
        <v>180000</v>
      </c>
      <c r="H7" s="23">
        <f>G7*13</f>
        <v>2340000</v>
      </c>
    </row>
    <row r="8" spans="1:9" ht="25.5" customHeight="1">
      <c r="A8" s="23">
        <v>2</v>
      </c>
      <c r="B8" s="27" t="s">
        <v>2</v>
      </c>
      <c r="C8" s="25">
        <v>1</v>
      </c>
      <c r="D8" s="25">
        <v>0.25</v>
      </c>
      <c r="E8" s="25">
        <v>0.25</v>
      </c>
      <c r="F8" s="23">
        <v>120000</v>
      </c>
      <c r="G8" s="23">
        <f t="shared" ref="G8:G21" si="0">F8*E8</f>
        <v>30000</v>
      </c>
      <c r="H8" s="23">
        <f t="shared" ref="H8:H21" si="1">G8*13</f>
        <v>390000</v>
      </c>
    </row>
    <row r="9" spans="1:9" ht="21" customHeight="1">
      <c r="A9" s="23">
        <v>3</v>
      </c>
      <c r="B9" s="27" t="s">
        <v>3</v>
      </c>
      <c r="C9" s="25">
        <v>1</v>
      </c>
      <c r="D9" s="25">
        <v>1</v>
      </c>
      <c r="E9" s="25">
        <v>1</v>
      </c>
      <c r="F9" s="23">
        <v>110000</v>
      </c>
      <c r="G9" s="23">
        <f t="shared" si="0"/>
        <v>110000</v>
      </c>
      <c r="H9" s="23">
        <f t="shared" si="1"/>
        <v>1430000</v>
      </c>
    </row>
    <row r="10" spans="1:9" ht="21" customHeight="1">
      <c r="A10" s="23">
        <v>4</v>
      </c>
      <c r="B10" s="27" t="s">
        <v>116</v>
      </c>
      <c r="C10" s="25">
        <v>1</v>
      </c>
      <c r="D10" s="25">
        <v>0.5</v>
      </c>
      <c r="E10" s="25">
        <v>0.5</v>
      </c>
      <c r="F10" s="23">
        <v>110000</v>
      </c>
      <c r="G10" s="23">
        <f t="shared" si="0"/>
        <v>55000</v>
      </c>
      <c r="H10" s="23">
        <f t="shared" si="1"/>
        <v>715000</v>
      </c>
    </row>
    <row r="11" spans="1:9" ht="21" customHeight="1">
      <c r="A11" s="23">
        <v>5</v>
      </c>
      <c r="B11" s="27" t="s">
        <v>6</v>
      </c>
      <c r="C11" s="25">
        <v>2</v>
      </c>
      <c r="D11" s="25">
        <v>1.17</v>
      </c>
      <c r="E11" s="25">
        <v>2.34</v>
      </c>
      <c r="F11" s="23">
        <v>120000</v>
      </c>
      <c r="G11" s="23">
        <f t="shared" si="0"/>
        <v>280800</v>
      </c>
      <c r="H11" s="23">
        <f t="shared" si="1"/>
        <v>3650400</v>
      </c>
    </row>
    <row r="12" spans="1:9" ht="21" customHeight="1">
      <c r="A12" s="23">
        <v>6</v>
      </c>
      <c r="B12" s="27" t="s">
        <v>105</v>
      </c>
      <c r="C12" s="25">
        <v>1</v>
      </c>
      <c r="D12" s="25">
        <v>0.5</v>
      </c>
      <c r="E12" s="25">
        <v>0.5</v>
      </c>
      <c r="F12" s="23">
        <v>120000</v>
      </c>
      <c r="G12" s="23">
        <f t="shared" si="0"/>
        <v>60000</v>
      </c>
      <c r="H12" s="23">
        <f t="shared" si="1"/>
        <v>780000</v>
      </c>
    </row>
    <row r="13" spans="1:9" ht="21" customHeight="1">
      <c r="A13" s="23">
        <v>7</v>
      </c>
      <c r="B13" s="27" t="s">
        <v>7</v>
      </c>
      <c r="C13" s="25">
        <v>2</v>
      </c>
      <c r="D13" s="25">
        <v>1</v>
      </c>
      <c r="E13" s="25">
        <v>2</v>
      </c>
      <c r="F13" s="23">
        <v>110000</v>
      </c>
      <c r="G13" s="23">
        <f t="shared" si="0"/>
        <v>220000</v>
      </c>
      <c r="H13" s="23">
        <f t="shared" si="1"/>
        <v>2860000</v>
      </c>
    </row>
    <row r="14" spans="1:9" ht="21" customHeight="1">
      <c r="A14" s="23">
        <v>8</v>
      </c>
      <c r="B14" s="27" t="s">
        <v>8</v>
      </c>
      <c r="C14" s="25">
        <v>1</v>
      </c>
      <c r="D14" s="25">
        <v>1</v>
      </c>
      <c r="E14" s="25">
        <v>1</v>
      </c>
      <c r="F14" s="23">
        <v>105000</v>
      </c>
      <c r="G14" s="23">
        <f t="shared" si="0"/>
        <v>105000</v>
      </c>
      <c r="H14" s="23">
        <f t="shared" si="1"/>
        <v>1365000</v>
      </c>
    </row>
    <row r="15" spans="1:9" ht="21" customHeight="1">
      <c r="A15" s="23">
        <v>9</v>
      </c>
      <c r="B15" s="27" t="s">
        <v>120</v>
      </c>
      <c r="C15" s="25">
        <v>1</v>
      </c>
      <c r="D15" s="25">
        <v>0.5</v>
      </c>
      <c r="E15" s="25">
        <v>0.5</v>
      </c>
      <c r="F15" s="23">
        <v>105000</v>
      </c>
      <c r="G15" s="23">
        <f t="shared" si="0"/>
        <v>52500</v>
      </c>
      <c r="H15" s="23">
        <f t="shared" si="1"/>
        <v>682500</v>
      </c>
    </row>
    <row r="16" spans="1:9" ht="21" customHeight="1">
      <c r="A16" s="23">
        <v>10</v>
      </c>
      <c r="B16" s="27" t="s">
        <v>10</v>
      </c>
      <c r="C16" s="25">
        <v>1</v>
      </c>
      <c r="D16" s="25">
        <v>0.5</v>
      </c>
      <c r="E16" s="25">
        <v>0.5</v>
      </c>
      <c r="F16" s="23">
        <v>105000</v>
      </c>
      <c r="G16" s="23">
        <f t="shared" si="0"/>
        <v>52500</v>
      </c>
      <c r="H16" s="23">
        <f t="shared" si="1"/>
        <v>682500</v>
      </c>
    </row>
    <row r="17" spans="1:8" ht="21" customHeight="1">
      <c r="A17" s="23">
        <v>11</v>
      </c>
      <c r="B17" s="27" t="s">
        <v>11</v>
      </c>
      <c r="C17" s="25">
        <v>1</v>
      </c>
      <c r="D17" s="25">
        <v>0.5</v>
      </c>
      <c r="E17" s="25">
        <v>0.5</v>
      </c>
      <c r="F17" s="23">
        <v>120000</v>
      </c>
      <c r="G17" s="23">
        <f t="shared" si="0"/>
        <v>60000</v>
      </c>
      <c r="H17" s="23">
        <f t="shared" si="1"/>
        <v>780000</v>
      </c>
    </row>
    <row r="18" spans="1:8" ht="21" customHeight="1">
      <c r="A18" s="23">
        <v>12</v>
      </c>
      <c r="B18" s="24" t="s">
        <v>12</v>
      </c>
      <c r="C18" s="25">
        <v>1</v>
      </c>
      <c r="D18" s="25">
        <v>0.25</v>
      </c>
      <c r="E18" s="25">
        <v>0.25</v>
      </c>
      <c r="F18" s="23">
        <v>120000</v>
      </c>
      <c r="G18" s="23">
        <f t="shared" si="0"/>
        <v>30000</v>
      </c>
      <c r="H18" s="23">
        <f t="shared" si="1"/>
        <v>390000</v>
      </c>
    </row>
    <row r="19" spans="1:8" ht="21" customHeight="1">
      <c r="A19" s="23">
        <v>13</v>
      </c>
      <c r="B19" s="27" t="s">
        <v>16</v>
      </c>
      <c r="C19" s="25">
        <v>1</v>
      </c>
      <c r="D19" s="25">
        <v>1</v>
      </c>
      <c r="E19" s="25">
        <v>1</v>
      </c>
      <c r="F19" s="23">
        <v>105000</v>
      </c>
      <c r="G19" s="23">
        <f t="shared" si="0"/>
        <v>105000</v>
      </c>
      <c r="H19" s="23">
        <f t="shared" si="1"/>
        <v>1365000</v>
      </c>
    </row>
    <row r="20" spans="1:8" ht="21" customHeight="1">
      <c r="A20" s="23">
        <v>14</v>
      </c>
      <c r="B20" s="27" t="s">
        <v>117</v>
      </c>
      <c r="C20" s="25">
        <v>1</v>
      </c>
      <c r="D20" s="25">
        <v>0.5</v>
      </c>
      <c r="E20" s="25">
        <v>0.5</v>
      </c>
      <c r="F20" s="23">
        <v>105000</v>
      </c>
      <c r="G20" s="23">
        <f t="shared" si="0"/>
        <v>52500</v>
      </c>
      <c r="H20" s="23">
        <f t="shared" si="1"/>
        <v>682500</v>
      </c>
    </row>
    <row r="21" spans="1:8" ht="21" customHeight="1">
      <c r="A21" s="23">
        <v>15</v>
      </c>
      <c r="B21" s="27" t="s">
        <v>13</v>
      </c>
      <c r="C21" s="25">
        <v>1</v>
      </c>
      <c r="D21" s="23">
        <v>0.5</v>
      </c>
      <c r="E21" s="25">
        <v>0.5</v>
      </c>
      <c r="F21" s="23">
        <v>105000</v>
      </c>
      <c r="G21" s="23">
        <f t="shared" si="0"/>
        <v>52500</v>
      </c>
      <c r="H21" s="23">
        <f t="shared" si="1"/>
        <v>682500</v>
      </c>
    </row>
    <row r="22" spans="1:8" s="76" customFormat="1" ht="21" customHeight="1">
      <c r="A22" s="81"/>
      <c r="B22" s="82" t="s">
        <v>14</v>
      </c>
      <c r="C22" s="83">
        <f>SUM(C7:C21)</f>
        <v>17</v>
      </c>
      <c r="D22" s="86"/>
      <c r="E22" s="83">
        <f>SUM(E7:E21)</f>
        <v>12.34</v>
      </c>
      <c r="F22" s="87"/>
      <c r="G22" s="84">
        <f>SUM(G7:G21)</f>
        <v>1445800</v>
      </c>
      <c r="H22" s="84">
        <f>SUM(H7:H21)</f>
        <v>18795400</v>
      </c>
    </row>
    <row r="23" spans="1:8" ht="49.5" customHeight="1">
      <c r="D23" s="18"/>
      <c r="E23" s="18"/>
      <c r="F23" s="13"/>
      <c r="G23" s="13"/>
    </row>
    <row r="25" spans="1:8" ht="49.5" customHeight="1">
      <c r="A25" s="14"/>
      <c r="C25" s="14"/>
      <c r="D25" s="14"/>
      <c r="E25" s="14"/>
      <c r="F25" s="14"/>
      <c r="G25" s="14"/>
      <c r="H25" s="14"/>
    </row>
  </sheetData>
  <mergeCells count="4">
    <mergeCell ref="G1:H1"/>
    <mergeCell ref="A5:H5"/>
    <mergeCell ref="A4:H4"/>
    <mergeCell ref="F3:H3"/>
  </mergeCells>
  <pageMargins left="0" right="0" top="0" bottom="0" header="0" footer="0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2" workbookViewId="0">
      <selection activeCell="C3" sqref="C3:I3"/>
    </sheetView>
  </sheetViews>
  <sheetFormatPr defaultRowHeight="15"/>
  <cols>
    <col min="1" max="1" width="0.140625" customWidth="1"/>
    <col min="2" max="2" width="7.28515625" customWidth="1"/>
    <col min="3" max="3" width="22" customWidth="1"/>
    <col min="4" max="4" width="6.42578125" style="47" customWidth="1"/>
    <col min="5" max="5" width="7" customWidth="1"/>
    <col min="6" max="6" width="12.570312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68.25" hidden="1" customHeight="1">
      <c r="B1" s="13"/>
      <c r="C1" s="14"/>
      <c r="D1" s="44"/>
      <c r="E1" s="40"/>
      <c r="F1" s="40"/>
      <c r="G1" s="40"/>
      <c r="H1" s="40"/>
      <c r="I1" s="40"/>
    </row>
    <row r="2" spans="2:9" ht="60.75" customHeight="1">
      <c r="B2" s="13"/>
      <c r="C2" s="14"/>
      <c r="D2" s="44"/>
      <c r="E2" s="117" t="s">
        <v>188</v>
      </c>
      <c r="F2" s="117"/>
      <c r="G2" s="117"/>
      <c r="H2" s="117"/>
      <c r="I2" s="117"/>
    </row>
    <row r="3" spans="2:9" ht="63" customHeight="1">
      <c r="B3" s="13"/>
      <c r="C3" s="120" t="s">
        <v>122</v>
      </c>
      <c r="D3" s="120"/>
      <c r="E3" s="120"/>
      <c r="F3" s="120"/>
      <c r="G3" s="120"/>
      <c r="H3" s="120"/>
      <c r="I3" s="120"/>
    </row>
    <row r="4" spans="2:9" ht="21.75" customHeight="1">
      <c r="B4" s="125" t="s">
        <v>124</v>
      </c>
      <c r="C4" s="126"/>
      <c r="D4" s="126"/>
      <c r="E4" s="126"/>
      <c r="F4" s="126"/>
      <c r="G4" s="126"/>
      <c r="H4" s="126"/>
      <c r="I4" s="127"/>
    </row>
    <row r="5" spans="2:9" ht="188.2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s="6" customFormat="1" ht="31.5" customHeight="1">
      <c r="B6" s="23">
        <v>1</v>
      </c>
      <c r="C6" s="27" t="s">
        <v>1</v>
      </c>
      <c r="D6" s="25">
        <v>1</v>
      </c>
      <c r="E6" s="25">
        <v>1</v>
      </c>
      <c r="F6" s="25">
        <v>1</v>
      </c>
      <c r="G6" s="23">
        <v>180000</v>
      </c>
      <c r="H6" s="23">
        <f>G6*F6</f>
        <v>180000</v>
      </c>
      <c r="I6" s="23">
        <f>H6*13</f>
        <v>2340000</v>
      </c>
    </row>
    <row r="7" spans="2:9" s="6" customFormat="1" ht="31.5" customHeight="1">
      <c r="B7" s="23">
        <v>2</v>
      </c>
      <c r="C7" s="27" t="s">
        <v>2</v>
      </c>
      <c r="D7" s="25">
        <v>1</v>
      </c>
      <c r="E7" s="25">
        <v>0.25</v>
      </c>
      <c r="F7" s="25">
        <v>0.25</v>
      </c>
      <c r="G7" s="23">
        <v>120000</v>
      </c>
      <c r="H7" s="23">
        <f t="shared" ref="H7:H20" si="0">G7*F7</f>
        <v>30000</v>
      </c>
      <c r="I7" s="23">
        <f t="shared" ref="I7:I20" si="1">H7*13</f>
        <v>390000</v>
      </c>
    </row>
    <row r="8" spans="2:9" s="6" customFormat="1" ht="31.5" customHeight="1">
      <c r="B8" s="23">
        <v>3</v>
      </c>
      <c r="C8" s="27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9" s="6" customFormat="1" ht="31.5" customHeight="1">
      <c r="B9" s="23">
        <v>4</v>
      </c>
      <c r="C9" s="27" t="s">
        <v>116</v>
      </c>
      <c r="D9" s="25">
        <v>1</v>
      </c>
      <c r="E9" s="25">
        <v>0.5</v>
      </c>
      <c r="F9" s="25">
        <v>0.5</v>
      </c>
      <c r="G9" s="23">
        <v>110000</v>
      </c>
      <c r="H9" s="23">
        <f t="shared" si="0"/>
        <v>55000</v>
      </c>
      <c r="I9" s="23">
        <f t="shared" si="1"/>
        <v>715000</v>
      </c>
    </row>
    <row r="10" spans="2:9" s="6" customFormat="1" ht="31.5" customHeight="1">
      <c r="B10" s="23">
        <v>5</v>
      </c>
      <c r="C10" s="27" t="s">
        <v>105</v>
      </c>
      <c r="D10" s="25">
        <v>1</v>
      </c>
      <c r="E10" s="25">
        <v>0.5</v>
      </c>
      <c r="F10" s="25">
        <v>0.5</v>
      </c>
      <c r="G10" s="23">
        <v>120000</v>
      </c>
      <c r="H10" s="23">
        <f t="shared" si="0"/>
        <v>60000</v>
      </c>
      <c r="I10" s="23">
        <f t="shared" si="1"/>
        <v>780000</v>
      </c>
    </row>
    <row r="11" spans="2:9" s="6" customFormat="1" ht="31.5" customHeight="1">
      <c r="B11" s="23">
        <v>6</v>
      </c>
      <c r="C11" s="27" t="s">
        <v>6</v>
      </c>
      <c r="D11" s="25">
        <v>2</v>
      </c>
      <c r="E11" s="25">
        <v>1.17</v>
      </c>
      <c r="F11" s="25">
        <v>2.34</v>
      </c>
      <c r="G11" s="23">
        <v>120000</v>
      </c>
      <c r="H11" s="23">
        <f t="shared" si="0"/>
        <v>280800</v>
      </c>
      <c r="I11" s="23">
        <f t="shared" si="1"/>
        <v>3650400</v>
      </c>
    </row>
    <row r="12" spans="2:9" s="6" customFormat="1" ht="31.5" customHeight="1">
      <c r="B12" s="23">
        <v>7</v>
      </c>
      <c r="C12" s="27" t="s">
        <v>7</v>
      </c>
      <c r="D12" s="25">
        <v>2</v>
      </c>
      <c r="E12" s="25">
        <v>1</v>
      </c>
      <c r="F12" s="25">
        <v>2</v>
      </c>
      <c r="G12" s="23">
        <v>110000</v>
      </c>
      <c r="H12" s="23">
        <f t="shared" si="0"/>
        <v>220000</v>
      </c>
      <c r="I12" s="23">
        <f t="shared" si="1"/>
        <v>2860000</v>
      </c>
    </row>
    <row r="13" spans="2:9" s="6" customFormat="1" ht="31.5" customHeight="1">
      <c r="B13" s="23">
        <v>8</v>
      </c>
      <c r="C13" s="27" t="s">
        <v>8</v>
      </c>
      <c r="D13" s="25">
        <v>1</v>
      </c>
      <c r="E13" s="25">
        <v>1</v>
      </c>
      <c r="F13" s="25">
        <v>1</v>
      </c>
      <c r="G13" s="23">
        <v>105000</v>
      </c>
      <c r="H13" s="23">
        <f t="shared" si="0"/>
        <v>105000</v>
      </c>
      <c r="I13" s="23">
        <f t="shared" si="1"/>
        <v>1365000</v>
      </c>
    </row>
    <row r="14" spans="2:9" s="6" customFormat="1" ht="31.5" customHeight="1">
      <c r="B14" s="23">
        <v>9</v>
      </c>
      <c r="C14" s="27" t="s">
        <v>123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9" s="6" customFormat="1" ht="31.5" customHeight="1">
      <c r="B15" s="23">
        <v>10</v>
      </c>
      <c r="C15" s="27" t="s">
        <v>10</v>
      </c>
      <c r="D15" s="25">
        <v>1</v>
      </c>
      <c r="E15" s="25">
        <v>0.5</v>
      </c>
      <c r="F15" s="25">
        <v>0.5</v>
      </c>
      <c r="G15" s="23">
        <v>105000</v>
      </c>
      <c r="H15" s="23">
        <f t="shared" si="0"/>
        <v>52500</v>
      </c>
      <c r="I15" s="23">
        <f t="shared" si="1"/>
        <v>682500</v>
      </c>
    </row>
    <row r="16" spans="2:9" s="6" customFormat="1" ht="31.5" customHeight="1">
      <c r="B16" s="23">
        <v>11</v>
      </c>
      <c r="C16" s="27" t="s">
        <v>11</v>
      </c>
      <c r="D16" s="25">
        <v>1</v>
      </c>
      <c r="E16" s="25">
        <v>0.5</v>
      </c>
      <c r="F16" s="25">
        <v>0.5</v>
      </c>
      <c r="G16" s="23">
        <v>120000</v>
      </c>
      <c r="H16" s="23">
        <f t="shared" si="0"/>
        <v>60000</v>
      </c>
      <c r="I16" s="23">
        <f t="shared" si="1"/>
        <v>780000</v>
      </c>
    </row>
    <row r="17" spans="2:9" s="6" customFormat="1" ht="31.5" customHeight="1">
      <c r="B17" s="23">
        <v>12</v>
      </c>
      <c r="C17" s="24" t="s">
        <v>12</v>
      </c>
      <c r="D17" s="25">
        <v>1</v>
      </c>
      <c r="E17" s="25">
        <v>0.5</v>
      </c>
      <c r="F17" s="25">
        <v>0.5</v>
      </c>
      <c r="G17" s="23">
        <v>120000</v>
      </c>
      <c r="H17" s="23">
        <f t="shared" si="0"/>
        <v>60000</v>
      </c>
      <c r="I17" s="23">
        <f t="shared" si="1"/>
        <v>780000</v>
      </c>
    </row>
    <row r="18" spans="2:9" s="6" customFormat="1" ht="31.5" customHeight="1">
      <c r="B18" s="23">
        <v>13</v>
      </c>
      <c r="C18" s="27" t="s">
        <v>16</v>
      </c>
      <c r="D18" s="25">
        <v>1</v>
      </c>
      <c r="E18" s="25">
        <v>1</v>
      </c>
      <c r="F18" s="25">
        <v>1</v>
      </c>
      <c r="G18" s="23">
        <v>105000</v>
      </c>
      <c r="H18" s="23">
        <f t="shared" si="0"/>
        <v>105000</v>
      </c>
      <c r="I18" s="23">
        <f t="shared" si="1"/>
        <v>1365000</v>
      </c>
    </row>
    <row r="19" spans="2:9" s="6" customFormat="1" ht="31.5" customHeight="1">
      <c r="B19" s="23">
        <v>14</v>
      </c>
      <c r="C19" s="27" t="s">
        <v>117</v>
      </c>
      <c r="D19" s="25">
        <v>1</v>
      </c>
      <c r="E19" s="25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9" s="6" customFormat="1" ht="31.5" customHeight="1">
      <c r="B20" s="23">
        <v>15</v>
      </c>
      <c r="C20" s="27" t="s">
        <v>13</v>
      </c>
      <c r="D20" s="25">
        <v>1</v>
      </c>
      <c r="E20" s="23">
        <v>0.5</v>
      </c>
      <c r="F20" s="25">
        <v>0.5</v>
      </c>
      <c r="G20" s="23">
        <v>105000</v>
      </c>
      <c r="H20" s="23">
        <f t="shared" si="0"/>
        <v>52500</v>
      </c>
      <c r="I20" s="23">
        <f t="shared" si="1"/>
        <v>682500</v>
      </c>
    </row>
    <row r="21" spans="2:9" s="75" customFormat="1" ht="31.5" customHeight="1">
      <c r="B21" s="81"/>
      <c r="C21" s="83" t="s">
        <v>14</v>
      </c>
      <c r="D21" s="83">
        <f>SUM(D6:D20)</f>
        <v>17</v>
      </c>
      <c r="E21" s="83"/>
      <c r="F21" s="83">
        <f>SUM(F6:F20)</f>
        <v>12.59</v>
      </c>
      <c r="G21" s="84"/>
      <c r="H21" s="84">
        <f>SUM(H6:H20)</f>
        <v>1475800</v>
      </c>
      <c r="I21" s="84">
        <f>SUM(I6:I20)</f>
        <v>19185400</v>
      </c>
    </row>
  </sheetData>
  <mergeCells count="3">
    <mergeCell ref="C3:I3"/>
    <mergeCell ref="E2:I2"/>
    <mergeCell ref="B4:I4"/>
  </mergeCells>
  <pageMargins left="0.7" right="0.7" top="0.75" bottom="0.75" header="0.3" footer="0.3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B1" workbookViewId="0">
      <selection activeCell="B3" sqref="B3:I3"/>
    </sheetView>
  </sheetViews>
  <sheetFormatPr defaultRowHeight="15"/>
  <cols>
    <col min="1" max="1" width="5.85546875" hidden="1" customWidth="1"/>
    <col min="2" max="2" width="7.5703125" customWidth="1"/>
    <col min="3" max="3" width="26.85546875" customWidth="1"/>
    <col min="4" max="4" width="7.42578125" style="49" customWidth="1"/>
    <col min="5" max="5" width="8" customWidth="1"/>
    <col min="6" max="6" width="10.7109375" customWidth="1"/>
    <col min="7" max="7" width="9.28515625" bestFit="1" customWidth="1"/>
    <col min="8" max="8" width="16.85546875" customWidth="1"/>
    <col min="9" max="9" width="15.7109375" customWidth="1"/>
  </cols>
  <sheetData>
    <row r="1" spans="2:11" ht="1.5" customHeight="1"/>
    <row r="2" spans="2:11" ht="75" customHeight="1">
      <c r="B2" s="13"/>
      <c r="C2" s="14"/>
      <c r="D2" s="44"/>
      <c r="E2" s="117" t="s">
        <v>189</v>
      </c>
      <c r="F2" s="117"/>
      <c r="G2" s="117"/>
      <c r="H2" s="117"/>
      <c r="I2" s="117"/>
    </row>
    <row r="3" spans="2:11" ht="64.5" customHeight="1">
      <c r="B3" s="120" t="s">
        <v>125</v>
      </c>
      <c r="C3" s="120"/>
      <c r="D3" s="120"/>
      <c r="E3" s="120"/>
      <c r="F3" s="120"/>
      <c r="G3" s="120"/>
      <c r="H3" s="120"/>
      <c r="I3" s="120"/>
      <c r="K3" s="22"/>
    </row>
    <row r="4" spans="2:11" ht="24.75" customHeight="1">
      <c r="B4" s="121" t="s">
        <v>113</v>
      </c>
      <c r="C4" s="122"/>
      <c r="D4" s="122"/>
      <c r="E4" s="122"/>
      <c r="F4" s="122"/>
      <c r="G4" s="122"/>
      <c r="H4" s="122"/>
      <c r="I4" s="123"/>
      <c r="K4" s="22"/>
    </row>
    <row r="5" spans="2:11" ht="186.7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11" s="6" customFormat="1" ht="21" customHeight="1">
      <c r="B6" s="23">
        <v>1</v>
      </c>
      <c r="C6" s="27" t="s">
        <v>1</v>
      </c>
      <c r="D6" s="25">
        <v>1</v>
      </c>
      <c r="E6" s="25">
        <v>1</v>
      </c>
      <c r="F6" s="25">
        <v>1</v>
      </c>
      <c r="G6" s="23">
        <v>180000</v>
      </c>
      <c r="H6" s="23">
        <f>G6*F6</f>
        <v>180000</v>
      </c>
      <c r="I6" s="23">
        <f>H6*13</f>
        <v>2340000</v>
      </c>
    </row>
    <row r="7" spans="2:11" s="6" customFormat="1" ht="29.25" customHeight="1">
      <c r="B7" s="23">
        <v>2</v>
      </c>
      <c r="C7" s="27" t="s">
        <v>2</v>
      </c>
      <c r="D7" s="25">
        <v>1</v>
      </c>
      <c r="E7" s="25">
        <v>0.25</v>
      </c>
      <c r="F7" s="25">
        <v>0.25</v>
      </c>
      <c r="G7" s="23">
        <v>120000</v>
      </c>
      <c r="H7" s="23">
        <f t="shared" ref="H7:H20" si="0">G7*F7</f>
        <v>30000</v>
      </c>
      <c r="I7" s="23">
        <f t="shared" ref="I7:I20" si="1">H7*13</f>
        <v>390000</v>
      </c>
    </row>
    <row r="8" spans="2:11" s="6" customFormat="1" ht="21" customHeight="1">
      <c r="B8" s="23">
        <v>3</v>
      </c>
      <c r="C8" s="27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11" s="6" customFormat="1" ht="21" customHeight="1">
      <c r="B9" s="23">
        <v>4</v>
      </c>
      <c r="C9" s="27" t="s">
        <v>116</v>
      </c>
      <c r="D9" s="25">
        <v>1</v>
      </c>
      <c r="E9" s="25">
        <v>0.5</v>
      </c>
      <c r="F9" s="25">
        <v>0.5</v>
      </c>
      <c r="G9" s="23">
        <v>110000</v>
      </c>
      <c r="H9" s="23">
        <f t="shared" si="0"/>
        <v>55000</v>
      </c>
      <c r="I9" s="23">
        <f t="shared" si="1"/>
        <v>715000</v>
      </c>
    </row>
    <row r="10" spans="2:11" s="6" customFormat="1" ht="21" customHeight="1">
      <c r="B10" s="23">
        <v>5</v>
      </c>
      <c r="C10" s="27" t="s">
        <v>105</v>
      </c>
      <c r="D10" s="25">
        <v>1</v>
      </c>
      <c r="E10" s="25">
        <v>0.5</v>
      </c>
      <c r="F10" s="25">
        <v>0.5</v>
      </c>
      <c r="G10" s="23">
        <v>120000</v>
      </c>
      <c r="H10" s="23">
        <f t="shared" si="0"/>
        <v>60000</v>
      </c>
      <c r="I10" s="23">
        <f t="shared" si="1"/>
        <v>780000</v>
      </c>
    </row>
    <row r="11" spans="2:11" s="6" customFormat="1" ht="21" customHeight="1">
      <c r="B11" s="23">
        <v>6</v>
      </c>
      <c r="C11" s="27" t="s">
        <v>6</v>
      </c>
      <c r="D11" s="25">
        <v>2</v>
      </c>
      <c r="E11" s="25">
        <v>1.17</v>
      </c>
      <c r="F11" s="25">
        <v>2.34</v>
      </c>
      <c r="G11" s="23">
        <v>120000</v>
      </c>
      <c r="H11" s="23">
        <f t="shared" si="0"/>
        <v>280800</v>
      </c>
      <c r="I11" s="23">
        <f t="shared" si="1"/>
        <v>3650400</v>
      </c>
    </row>
    <row r="12" spans="2:11" s="6" customFormat="1" ht="21" customHeight="1">
      <c r="B12" s="23">
        <v>7</v>
      </c>
      <c r="C12" s="27" t="s">
        <v>7</v>
      </c>
      <c r="D12" s="25">
        <v>2</v>
      </c>
      <c r="E12" s="25">
        <v>1</v>
      </c>
      <c r="F12" s="25">
        <v>2</v>
      </c>
      <c r="G12" s="23">
        <v>110000</v>
      </c>
      <c r="H12" s="23">
        <f t="shared" si="0"/>
        <v>220000</v>
      </c>
      <c r="I12" s="23">
        <f t="shared" si="1"/>
        <v>2860000</v>
      </c>
    </row>
    <row r="13" spans="2:11" s="6" customFormat="1" ht="21" customHeight="1">
      <c r="B13" s="23">
        <v>8</v>
      </c>
      <c r="C13" s="27" t="s">
        <v>8</v>
      </c>
      <c r="D13" s="25">
        <v>1</v>
      </c>
      <c r="E13" s="25">
        <v>1</v>
      </c>
      <c r="F13" s="25">
        <v>1</v>
      </c>
      <c r="G13" s="23">
        <v>105000</v>
      </c>
      <c r="H13" s="23">
        <f t="shared" si="0"/>
        <v>105000</v>
      </c>
      <c r="I13" s="23">
        <f t="shared" si="1"/>
        <v>1365000</v>
      </c>
    </row>
    <row r="14" spans="2:11" s="6" customFormat="1" ht="21" customHeight="1">
      <c r="B14" s="23">
        <v>9</v>
      </c>
      <c r="C14" s="27" t="s">
        <v>9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11" s="6" customFormat="1" ht="21" customHeight="1">
      <c r="B15" s="23">
        <v>10</v>
      </c>
      <c r="C15" s="27" t="s">
        <v>10</v>
      </c>
      <c r="D15" s="25">
        <v>1</v>
      </c>
      <c r="E15" s="25">
        <v>0.5</v>
      </c>
      <c r="F15" s="25">
        <v>0.5</v>
      </c>
      <c r="G15" s="23">
        <v>105000</v>
      </c>
      <c r="H15" s="23">
        <f t="shared" si="0"/>
        <v>52500</v>
      </c>
      <c r="I15" s="23">
        <f t="shared" si="1"/>
        <v>682500</v>
      </c>
    </row>
    <row r="16" spans="2:11" s="6" customFormat="1" ht="21" customHeight="1">
      <c r="B16" s="23">
        <v>11</v>
      </c>
      <c r="C16" s="27" t="s">
        <v>11</v>
      </c>
      <c r="D16" s="25">
        <v>1</v>
      </c>
      <c r="E16" s="25">
        <v>0.5</v>
      </c>
      <c r="F16" s="25">
        <v>0.5</v>
      </c>
      <c r="G16" s="23">
        <v>120000</v>
      </c>
      <c r="H16" s="23">
        <f t="shared" si="0"/>
        <v>60000</v>
      </c>
      <c r="I16" s="23">
        <f t="shared" si="1"/>
        <v>780000</v>
      </c>
    </row>
    <row r="17" spans="2:9" s="6" customFormat="1" ht="21" customHeight="1">
      <c r="B17" s="23">
        <v>12</v>
      </c>
      <c r="C17" s="24" t="s">
        <v>12</v>
      </c>
      <c r="D17" s="25">
        <v>1</v>
      </c>
      <c r="E17" s="25">
        <v>0.25</v>
      </c>
      <c r="F17" s="25">
        <v>0.25</v>
      </c>
      <c r="G17" s="23">
        <v>120000</v>
      </c>
      <c r="H17" s="23">
        <f t="shared" si="0"/>
        <v>30000</v>
      </c>
      <c r="I17" s="23">
        <f t="shared" si="1"/>
        <v>390000</v>
      </c>
    </row>
    <row r="18" spans="2:9" s="6" customFormat="1" ht="21" customHeight="1">
      <c r="B18" s="23">
        <v>13</v>
      </c>
      <c r="C18" s="27" t="s">
        <v>16</v>
      </c>
      <c r="D18" s="25">
        <v>1</v>
      </c>
      <c r="E18" s="25">
        <v>1</v>
      </c>
      <c r="F18" s="25">
        <v>1</v>
      </c>
      <c r="G18" s="23">
        <v>105000</v>
      </c>
      <c r="H18" s="23">
        <f t="shared" si="0"/>
        <v>105000</v>
      </c>
      <c r="I18" s="23">
        <f t="shared" si="1"/>
        <v>1365000</v>
      </c>
    </row>
    <row r="19" spans="2:9" s="6" customFormat="1" ht="21" customHeight="1">
      <c r="B19" s="23">
        <v>14</v>
      </c>
      <c r="C19" s="27" t="s">
        <v>117</v>
      </c>
      <c r="D19" s="25">
        <v>1</v>
      </c>
      <c r="E19" s="25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9" s="6" customFormat="1" ht="21" customHeight="1">
      <c r="B20" s="23">
        <v>15</v>
      </c>
      <c r="C20" s="27" t="s">
        <v>13</v>
      </c>
      <c r="D20" s="25">
        <v>1</v>
      </c>
      <c r="E20" s="23">
        <v>0.5</v>
      </c>
      <c r="F20" s="25">
        <v>0.5</v>
      </c>
      <c r="G20" s="23">
        <v>105000</v>
      </c>
      <c r="H20" s="23">
        <f t="shared" si="0"/>
        <v>52500</v>
      </c>
      <c r="I20" s="23">
        <f t="shared" si="1"/>
        <v>682500</v>
      </c>
    </row>
    <row r="21" spans="2:9" s="75" customFormat="1" ht="25.5" customHeight="1">
      <c r="B21" s="81"/>
      <c r="C21" s="82" t="s">
        <v>14</v>
      </c>
      <c r="D21" s="83">
        <f>SUM(D6:D20)</f>
        <v>17</v>
      </c>
      <c r="E21" s="86"/>
      <c r="F21" s="83">
        <f>SUM(F6:F20)</f>
        <v>12.34</v>
      </c>
      <c r="G21" s="87"/>
      <c r="H21" s="84">
        <f>SUM(H6:H20)</f>
        <v>1445800</v>
      </c>
      <c r="I21" s="88">
        <f>SUM(I6:I20)</f>
        <v>18795400</v>
      </c>
    </row>
  </sheetData>
  <mergeCells count="3">
    <mergeCell ref="E2:I2"/>
    <mergeCell ref="B3:I3"/>
    <mergeCell ref="B4:I4"/>
  </mergeCells>
  <pageMargins left="0.7" right="0.7" top="0.75" bottom="0.75" header="0.3" footer="0.3"/>
  <pageSetup paperSize="9" scale="8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B2" workbookViewId="0">
      <selection activeCell="B3" sqref="B3:I3"/>
    </sheetView>
  </sheetViews>
  <sheetFormatPr defaultRowHeight="15"/>
  <cols>
    <col min="1" max="1" width="5.42578125" hidden="1" customWidth="1"/>
    <col min="2" max="2" width="9.42578125" customWidth="1"/>
    <col min="3" max="3" width="24.7109375" customWidth="1"/>
    <col min="4" max="4" width="6.7109375" style="47" customWidth="1"/>
    <col min="5" max="5" width="7.5703125" customWidth="1"/>
    <col min="6" max="6" width="10.4257812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68.25" hidden="1" customHeight="1"/>
    <row r="2" spans="2:9" ht="76.5" customHeight="1">
      <c r="B2" s="13"/>
      <c r="C2" s="14"/>
      <c r="D2" s="44"/>
      <c r="E2" s="117" t="s">
        <v>190</v>
      </c>
      <c r="F2" s="117"/>
      <c r="G2" s="117"/>
      <c r="H2" s="117"/>
      <c r="I2" s="117"/>
    </row>
    <row r="3" spans="2:9" ht="74.25" customHeight="1">
      <c r="B3" s="120" t="s">
        <v>126</v>
      </c>
      <c r="C3" s="120"/>
      <c r="D3" s="120"/>
      <c r="E3" s="120"/>
      <c r="F3" s="120"/>
      <c r="G3" s="120"/>
      <c r="H3" s="120"/>
      <c r="I3" s="120"/>
    </row>
    <row r="4" spans="2:9" ht="29.25" customHeight="1">
      <c r="B4" s="121" t="s">
        <v>113</v>
      </c>
      <c r="C4" s="122"/>
      <c r="D4" s="122"/>
      <c r="E4" s="122"/>
      <c r="F4" s="122"/>
      <c r="G4" s="122"/>
      <c r="H4" s="122"/>
      <c r="I4" s="123"/>
    </row>
    <row r="5" spans="2:9" ht="201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s="6" customFormat="1" ht="25.5" customHeight="1">
      <c r="B6" s="23">
        <v>1</v>
      </c>
      <c r="C6" s="27" t="s">
        <v>1</v>
      </c>
      <c r="D6" s="25">
        <v>1</v>
      </c>
      <c r="E6" s="25">
        <v>1</v>
      </c>
      <c r="F6" s="25">
        <v>1</v>
      </c>
      <c r="G6" s="23">
        <v>180000</v>
      </c>
      <c r="H6" s="23">
        <f>G6*F6</f>
        <v>180000</v>
      </c>
      <c r="I6" s="23">
        <f>H6*13</f>
        <v>2340000</v>
      </c>
    </row>
    <row r="7" spans="2:9" s="6" customFormat="1" ht="25.5" customHeight="1">
      <c r="B7" s="23">
        <v>2</v>
      </c>
      <c r="C7" s="27" t="s">
        <v>2</v>
      </c>
      <c r="D7" s="25">
        <v>1</v>
      </c>
      <c r="E7" s="25">
        <v>0.25</v>
      </c>
      <c r="F7" s="25">
        <v>0.25</v>
      </c>
      <c r="G7" s="23">
        <v>120000</v>
      </c>
      <c r="H7" s="23">
        <f t="shared" ref="H7:H20" si="0">G7*F7</f>
        <v>30000</v>
      </c>
      <c r="I7" s="23">
        <f t="shared" ref="I7:I20" si="1">H7*13</f>
        <v>390000</v>
      </c>
    </row>
    <row r="8" spans="2:9" s="6" customFormat="1" ht="25.5" customHeight="1">
      <c r="B8" s="23">
        <v>3</v>
      </c>
      <c r="C8" s="27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9" s="6" customFormat="1" ht="25.5" customHeight="1">
      <c r="B9" s="23">
        <v>4</v>
      </c>
      <c r="C9" s="27" t="s">
        <v>116</v>
      </c>
      <c r="D9" s="25">
        <v>1</v>
      </c>
      <c r="E9" s="25">
        <v>0.5</v>
      </c>
      <c r="F9" s="25">
        <v>0.5</v>
      </c>
      <c r="G9" s="23">
        <v>110000</v>
      </c>
      <c r="H9" s="23">
        <f t="shared" si="0"/>
        <v>55000</v>
      </c>
      <c r="I9" s="23">
        <f t="shared" si="1"/>
        <v>715000</v>
      </c>
    </row>
    <row r="10" spans="2:9" s="6" customFormat="1" ht="25.5" customHeight="1">
      <c r="B10" s="23">
        <v>5</v>
      </c>
      <c r="C10" s="27" t="s">
        <v>105</v>
      </c>
      <c r="D10" s="25">
        <v>1</v>
      </c>
      <c r="E10" s="25">
        <v>0.5</v>
      </c>
      <c r="F10" s="25">
        <v>0.5</v>
      </c>
      <c r="G10" s="23">
        <v>120000</v>
      </c>
      <c r="H10" s="23">
        <f t="shared" si="0"/>
        <v>60000</v>
      </c>
      <c r="I10" s="23">
        <f t="shared" si="1"/>
        <v>780000</v>
      </c>
    </row>
    <row r="11" spans="2:9" s="6" customFormat="1" ht="25.5" customHeight="1">
      <c r="B11" s="23">
        <v>6</v>
      </c>
      <c r="C11" s="27" t="s">
        <v>6</v>
      </c>
      <c r="D11" s="25">
        <v>2</v>
      </c>
      <c r="E11" s="25">
        <v>1.17</v>
      </c>
      <c r="F11" s="25">
        <v>2.34</v>
      </c>
      <c r="G11" s="23">
        <v>120000</v>
      </c>
      <c r="H11" s="23">
        <f t="shared" si="0"/>
        <v>280800</v>
      </c>
      <c r="I11" s="23">
        <f t="shared" si="1"/>
        <v>3650400</v>
      </c>
    </row>
    <row r="12" spans="2:9" s="6" customFormat="1" ht="25.5" customHeight="1">
      <c r="B12" s="23">
        <v>7</v>
      </c>
      <c r="C12" s="27" t="s">
        <v>7</v>
      </c>
      <c r="D12" s="25">
        <v>2</v>
      </c>
      <c r="E12" s="25">
        <v>1</v>
      </c>
      <c r="F12" s="25">
        <v>2</v>
      </c>
      <c r="G12" s="23">
        <v>110000</v>
      </c>
      <c r="H12" s="23">
        <f t="shared" si="0"/>
        <v>220000</v>
      </c>
      <c r="I12" s="23">
        <f t="shared" si="1"/>
        <v>2860000</v>
      </c>
    </row>
    <row r="13" spans="2:9" s="6" customFormat="1" ht="25.5" customHeight="1">
      <c r="B13" s="23">
        <v>8</v>
      </c>
      <c r="C13" s="27" t="s">
        <v>8</v>
      </c>
      <c r="D13" s="25">
        <v>1</v>
      </c>
      <c r="E13" s="25">
        <v>1</v>
      </c>
      <c r="F13" s="25">
        <v>1</v>
      </c>
      <c r="G13" s="23">
        <v>105000</v>
      </c>
      <c r="H13" s="23">
        <f t="shared" si="0"/>
        <v>105000</v>
      </c>
      <c r="I13" s="23">
        <f t="shared" si="1"/>
        <v>1365000</v>
      </c>
    </row>
    <row r="14" spans="2:9" s="6" customFormat="1" ht="25.5" customHeight="1">
      <c r="B14" s="23">
        <v>9</v>
      </c>
      <c r="C14" s="27" t="s">
        <v>120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9" s="6" customFormat="1" ht="25.5" customHeight="1">
      <c r="B15" s="23">
        <v>10</v>
      </c>
      <c r="C15" s="27" t="s">
        <v>10</v>
      </c>
      <c r="D15" s="25">
        <v>1</v>
      </c>
      <c r="E15" s="25">
        <v>0.5</v>
      </c>
      <c r="F15" s="25">
        <v>0.5</v>
      </c>
      <c r="G15" s="23">
        <v>105000</v>
      </c>
      <c r="H15" s="23">
        <f t="shared" si="0"/>
        <v>52500</v>
      </c>
      <c r="I15" s="23">
        <f t="shared" si="1"/>
        <v>682500</v>
      </c>
    </row>
    <row r="16" spans="2:9" s="6" customFormat="1" ht="25.5" customHeight="1">
      <c r="B16" s="23">
        <v>11</v>
      </c>
      <c r="C16" s="27" t="s">
        <v>11</v>
      </c>
      <c r="D16" s="25">
        <v>1</v>
      </c>
      <c r="E16" s="25">
        <v>0.5</v>
      </c>
      <c r="F16" s="25">
        <v>0.5</v>
      </c>
      <c r="G16" s="23">
        <v>120000</v>
      </c>
      <c r="H16" s="23">
        <f t="shared" si="0"/>
        <v>60000</v>
      </c>
      <c r="I16" s="23">
        <f t="shared" si="1"/>
        <v>780000</v>
      </c>
    </row>
    <row r="17" spans="2:9" s="6" customFormat="1" ht="25.5" customHeight="1">
      <c r="B17" s="23">
        <v>12</v>
      </c>
      <c r="C17" s="24" t="s">
        <v>12</v>
      </c>
      <c r="D17" s="25">
        <v>1</v>
      </c>
      <c r="E17" s="25">
        <v>0.5</v>
      </c>
      <c r="F17" s="25">
        <v>0.5</v>
      </c>
      <c r="G17" s="23">
        <v>120000</v>
      </c>
      <c r="H17" s="23">
        <f t="shared" si="0"/>
        <v>60000</v>
      </c>
      <c r="I17" s="23">
        <f t="shared" si="1"/>
        <v>780000</v>
      </c>
    </row>
    <row r="18" spans="2:9" s="6" customFormat="1" ht="25.5" customHeight="1">
      <c r="B18" s="23">
        <v>13</v>
      </c>
      <c r="C18" s="27" t="s">
        <v>16</v>
      </c>
      <c r="D18" s="25">
        <v>1</v>
      </c>
      <c r="E18" s="25">
        <v>1</v>
      </c>
      <c r="F18" s="25">
        <v>1</v>
      </c>
      <c r="G18" s="23">
        <v>105000</v>
      </c>
      <c r="H18" s="23">
        <f t="shared" si="0"/>
        <v>105000</v>
      </c>
      <c r="I18" s="23">
        <f t="shared" si="1"/>
        <v>1365000</v>
      </c>
    </row>
    <row r="19" spans="2:9" s="6" customFormat="1" ht="25.5" customHeight="1">
      <c r="B19" s="23">
        <v>14</v>
      </c>
      <c r="C19" s="27" t="s">
        <v>117</v>
      </c>
      <c r="D19" s="25">
        <v>1</v>
      </c>
      <c r="E19" s="25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9" s="6" customFormat="1" ht="25.5" customHeight="1">
      <c r="B20" s="23">
        <v>15</v>
      </c>
      <c r="C20" s="27" t="s">
        <v>13</v>
      </c>
      <c r="D20" s="25">
        <v>1</v>
      </c>
      <c r="E20" s="23">
        <v>0.5</v>
      </c>
      <c r="F20" s="25">
        <v>0.5</v>
      </c>
      <c r="G20" s="23">
        <v>105000</v>
      </c>
      <c r="H20" s="23">
        <f t="shared" si="0"/>
        <v>52500</v>
      </c>
      <c r="I20" s="23">
        <f t="shared" si="1"/>
        <v>682500</v>
      </c>
    </row>
    <row r="21" spans="2:9" s="75" customFormat="1" ht="25.5" customHeight="1">
      <c r="B21" s="81"/>
      <c r="C21" s="82" t="s">
        <v>14</v>
      </c>
      <c r="D21" s="83">
        <f>SUM(D6:D20)</f>
        <v>17</v>
      </c>
      <c r="E21" s="86"/>
      <c r="F21" s="83">
        <f>SUM(F6:F20)</f>
        <v>12.59</v>
      </c>
      <c r="G21" s="87"/>
      <c r="H21" s="84">
        <f>SUM(H6:H20)</f>
        <v>1475800</v>
      </c>
      <c r="I21" s="88">
        <f>SUM(I6:I20)</f>
        <v>19185400</v>
      </c>
    </row>
  </sheetData>
  <mergeCells count="3">
    <mergeCell ref="E2:I2"/>
    <mergeCell ref="B3:I3"/>
    <mergeCell ref="B4:I4"/>
  </mergeCells>
  <pageMargins left="0.7" right="0.7" top="0.75" bottom="0.75" header="0.3" footer="0.3"/>
  <pageSetup paperSize="9" scale="8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B2" workbookViewId="0">
      <selection activeCell="C3" sqref="C3:I3"/>
    </sheetView>
  </sheetViews>
  <sheetFormatPr defaultRowHeight="15"/>
  <cols>
    <col min="1" max="1" width="5.42578125" hidden="1" customWidth="1"/>
    <col min="2" max="2" width="9" customWidth="1"/>
    <col min="3" max="3" width="21.140625" customWidth="1"/>
    <col min="4" max="4" width="6.5703125" style="49" customWidth="1"/>
    <col min="5" max="5" width="7.28515625" customWidth="1"/>
    <col min="6" max="6" width="11.5703125" customWidth="1"/>
    <col min="7" max="7" width="9.28515625" bestFit="1" customWidth="1"/>
    <col min="8" max="8" width="16.85546875" customWidth="1"/>
    <col min="9" max="9" width="14.85546875" bestFit="1" customWidth="1"/>
  </cols>
  <sheetData>
    <row r="1" spans="2:9" ht="12" hidden="1" customHeight="1"/>
    <row r="2" spans="2:9" ht="75.75" customHeight="1">
      <c r="B2" s="13"/>
      <c r="C2" s="14"/>
      <c r="D2" s="44"/>
      <c r="E2" s="117" t="s">
        <v>191</v>
      </c>
      <c r="F2" s="117"/>
      <c r="G2" s="117"/>
      <c r="H2" s="117"/>
      <c r="I2" s="117"/>
    </row>
    <row r="3" spans="2:9" ht="79.5" customHeight="1">
      <c r="B3" s="13"/>
      <c r="C3" s="120" t="s">
        <v>127</v>
      </c>
      <c r="D3" s="120"/>
      <c r="E3" s="120"/>
      <c r="F3" s="120"/>
      <c r="G3" s="120"/>
      <c r="H3" s="120"/>
      <c r="I3" s="120"/>
    </row>
    <row r="4" spans="2:9" ht="22.5" customHeight="1">
      <c r="B4" s="125" t="s">
        <v>128</v>
      </c>
      <c r="C4" s="126"/>
      <c r="D4" s="126"/>
      <c r="E4" s="126"/>
      <c r="F4" s="126"/>
      <c r="G4" s="126"/>
      <c r="H4" s="126"/>
      <c r="I4" s="127"/>
    </row>
    <row r="5" spans="2:9" ht="190.5" customHeight="1">
      <c r="B5" s="37" t="s">
        <v>19</v>
      </c>
      <c r="C5" s="38" t="s">
        <v>0</v>
      </c>
      <c r="D5" s="38" t="s">
        <v>26</v>
      </c>
      <c r="E5" s="38" t="s">
        <v>27</v>
      </c>
      <c r="F5" s="38" t="s">
        <v>28</v>
      </c>
      <c r="G5" s="38" t="s">
        <v>30</v>
      </c>
      <c r="H5" s="38" t="s">
        <v>31</v>
      </c>
      <c r="I5" s="38" t="s">
        <v>21</v>
      </c>
    </row>
    <row r="6" spans="2:9" s="6" customFormat="1" ht="27" customHeight="1">
      <c r="B6" s="23">
        <v>1</v>
      </c>
      <c r="C6" s="27" t="s">
        <v>1</v>
      </c>
      <c r="D6" s="25">
        <v>1</v>
      </c>
      <c r="E6" s="25">
        <v>1</v>
      </c>
      <c r="F6" s="25">
        <v>1</v>
      </c>
      <c r="G6" s="23">
        <v>180000</v>
      </c>
      <c r="H6" s="23">
        <f>G6*F6</f>
        <v>180000</v>
      </c>
      <c r="I6" s="23">
        <f>H6*13</f>
        <v>2340000</v>
      </c>
    </row>
    <row r="7" spans="2:9" s="6" customFormat="1" ht="27" customHeight="1">
      <c r="B7" s="23">
        <v>2</v>
      </c>
      <c r="C7" s="27" t="s">
        <v>2</v>
      </c>
      <c r="D7" s="25">
        <v>1</v>
      </c>
      <c r="E7" s="25">
        <v>0.25</v>
      </c>
      <c r="F7" s="25">
        <v>0.25</v>
      </c>
      <c r="G7" s="23">
        <v>120000</v>
      </c>
      <c r="H7" s="23">
        <f t="shared" ref="H7:H20" si="0">G7*F7</f>
        <v>30000</v>
      </c>
      <c r="I7" s="23">
        <f t="shared" ref="I7:I20" si="1">H7*13</f>
        <v>390000</v>
      </c>
    </row>
    <row r="8" spans="2:9" s="6" customFormat="1" ht="27" customHeight="1">
      <c r="B8" s="23">
        <v>3</v>
      </c>
      <c r="C8" s="27" t="s">
        <v>3</v>
      </c>
      <c r="D8" s="25">
        <v>1</v>
      </c>
      <c r="E8" s="25">
        <v>1</v>
      </c>
      <c r="F8" s="25">
        <v>1</v>
      </c>
      <c r="G8" s="23">
        <v>110000</v>
      </c>
      <c r="H8" s="23">
        <f t="shared" si="0"/>
        <v>110000</v>
      </c>
      <c r="I8" s="23">
        <f t="shared" si="1"/>
        <v>1430000</v>
      </c>
    </row>
    <row r="9" spans="2:9" s="6" customFormat="1" ht="27" customHeight="1">
      <c r="B9" s="23">
        <v>4</v>
      </c>
      <c r="C9" s="27" t="s">
        <v>116</v>
      </c>
      <c r="D9" s="25">
        <v>1</v>
      </c>
      <c r="E9" s="25">
        <v>0.5</v>
      </c>
      <c r="F9" s="25">
        <v>0.5</v>
      </c>
      <c r="G9" s="23">
        <v>110000</v>
      </c>
      <c r="H9" s="23">
        <f t="shared" si="0"/>
        <v>55000</v>
      </c>
      <c r="I9" s="23">
        <f t="shared" si="1"/>
        <v>715000</v>
      </c>
    </row>
    <row r="10" spans="2:9" s="6" customFormat="1" ht="27" customHeight="1">
      <c r="B10" s="23">
        <v>5</v>
      </c>
      <c r="C10" s="27" t="s">
        <v>105</v>
      </c>
      <c r="D10" s="25">
        <v>1</v>
      </c>
      <c r="E10" s="25">
        <v>0.5</v>
      </c>
      <c r="F10" s="25">
        <v>0.5</v>
      </c>
      <c r="G10" s="23">
        <v>120000</v>
      </c>
      <c r="H10" s="23">
        <f t="shared" si="0"/>
        <v>60000</v>
      </c>
      <c r="I10" s="23">
        <f t="shared" si="1"/>
        <v>780000</v>
      </c>
    </row>
    <row r="11" spans="2:9" s="6" customFormat="1" ht="27" customHeight="1">
      <c r="B11" s="23">
        <v>6</v>
      </c>
      <c r="C11" s="27" t="s">
        <v>6</v>
      </c>
      <c r="D11" s="25">
        <v>2</v>
      </c>
      <c r="E11" s="25">
        <v>1.17</v>
      </c>
      <c r="F11" s="25">
        <v>2.34</v>
      </c>
      <c r="G11" s="23">
        <v>120000</v>
      </c>
      <c r="H11" s="23">
        <f t="shared" si="0"/>
        <v>280800</v>
      </c>
      <c r="I11" s="23">
        <f t="shared" si="1"/>
        <v>3650400</v>
      </c>
    </row>
    <row r="12" spans="2:9" s="6" customFormat="1" ht="27" customHeight="1">
      <c r="B12" s="23">
        <v>7</v>
      </c>
      <c r="C12" s="27" t="s">
        <v>7</v>
      </c>
      <c r="D12" s="25">
        <v>2</v>
      </c>
      <c r="E12" s="25">
        <v>1</v>
      </c>
      <c r="F12" s="25">
        <v>2</v>
      </c>
      <c r="G12" s="23">
        <v>110000</v>
      </c>
      <c r="H12" s="23">
        <f t="shared" si="0"/>
        <v>220000</v>
      </c>
      <c r="I12" s="23">
        <f t="shared" si="1"/>
        <v>2860000</v>
      </c>
    </row>
    <row r="13" spans="2:9" s="6" customFormat="1" ht="27" customHeight="1">
      <c r="B13" s="23">
        <v>8</v>
      </c>
      <c r="C13" s="27" t="s">
        <v>8</v>
      </c>
      <c r="D13" s="25">
        <v>1</v>
      </c>
      <c r="E13" s="25">
        <v>1</v>
      </c>
      <c r="F13" s="25">
        <v>1</v>
      </c>
      <c r="G13" s="23">
        <v>105000</v>
      </c>
      <c r="H13" s="23">
        <f t="shared" si="0"/>
        <v>105000</v>
      </c>
      <c r="I13" s="23">
        <f t="shared" si="1"/>
        <v>1365000</v>
      </c>
    </row>
    <row r="14" spans="2:9" s="6" customFormat="1" ht="27" customHeight="1">
      <c r="B14" s="23">
        <v>9</v>
      </c>
      <c r="C14" s="27" t="s">
        <v>120</v>
      </c>
      <c r="D14" s="25">
        <v>1</v>
      </c>
      <c r="E14" s="25">
        <v>0.5</v>
      </c>
      <c r="F14" s="25">
        <v>0.5</v>
      </c>
      <c r="G14" s="23">
        <v>105000</v>
      </c>
      <c r="H14" s="23">
        <f t="shared" si="0"/>
        <v>52500</v>
      </c>
      <c r="I14" s="23">
        <f t="shared" si="1"/>
        <v>682500</v>
      </c>
    </row>
    <row r="15" spans="2:9" s="6" customFormat="1" ht="27" customHeight="1">
      <c r="B15" s="23">
        <v>10</v>
      </c>
      <c r="C15" s="27" t="s">
        <v>10</v>
      </c>
      <c r="D15" s="25">
        <v>1</v>
      </c>
      <c r="E15" s="25">
        <v>0.5</v>
      </c>
      <c r="F15" s="25">
        <v>0.5</v>
      </c>
      <c r="G15" s="23">
        <v>105000</v>
      </c>
      <c r="H15" s="23">
        <f t="shared" si="0"/>
        <v>52500</v>
      </c>
      <c r="I15" s="23">
        <f t="shared" si="1"/>
        <v>682500</v>
      </c>
    </row>
    <row r="16" spans="2:9" s="6" customFormat="1" ht="27" customHeight="1">
      <c r="B16" s="23">
        <v>11</v>
      </c>
      <c r="C16" s="27" t="s">
        <v>11</v>
      </c>
      <c r="D16" s="25">
        <v>1</v>
      </c>
      <c r="E16" s="25">
        <v>0.5</v>
      </c>
      <c r="F16" s="25">
        <v>0.5</v>
      </c>
      <c r="G16" s="23">
        <v>120000</v>
      </c>
      <c r="H16" s="23">
        <f t="shared" si="0"/>
        <v>60000</v>
      </c>
      <c r="I16" s="23">
        <f t="shared" si="1"/>
        <v>780000</v>
      </c>
    </row>
    <row r="17" spans="2:9" s="6" customFormat="1" ht="27" customHeight="1">
      <c r="B17" s="23">
        <v>12</v>
      </c>
      <c r="C17" s="24" t="s">
        <v>12</v>
      </c>
      <c r="D17" s="25">
        <v>1</v>
      </c>
      <c r="E17" s="25">
        <v>0.25</v>
      </c>
      <c r="F17" s="25">
        <v>0.25</v>
      </c>
      <c r="G17" s="23">
        <v>120000</v>
      </c>
      <c r="H17" s="23">
        <f t="shared" si="0"/>
        <v>30000</v>
      </c>
      <c r="I17" s="23">
        <f t="shared" si="1"/>
        <v>390000</v>
      </c>
    </row>
    <row r="18" spans="2:9" s="6" customFormat="1" ht="27" customHeight="1">
      <c r="B18" s="23">
        <v>13</v>
      </c>
      <c r="C18" s="27" t="s">
        <v>16</v>
      </c>
      <c r="D18" s="25">
        <v>1</v>
      </c>
      <c r="E18" s="25">
        <v>1</v>
      </c>
      <c r="F18" s="25">
        <v>1</v>
      </c>
      <c r="G18" s="23">
        <v>105000</v>
      </c>
      <c r="H18" s="23">
        <f t="shared" si="0"/>
        <v>105000</v>
      </c>
      <c r="I18" s="23">
        <f t="shared" si="1"/>
        <v>1365000</v>
      </c>
    </row>
    <row r="19" spans="2:9" s="6" customFormat="1" ht="27" customHeight="1">
      <c r="B19" s="23">
        <v>14</v>
      </c>
      <c r="C19" s="27" t="s">
        <v>117</v>
      </c>
      <c r="D19" s="25">
        <v>1</v>
      </c>
      <c r="E19" s="25">
        <v>0.5</v>
      </c>
      <c r="F19" s="25">
        <v>0.5</v>
      </c>
      <c r="G19" s="23">
        <v>105000</v>
      </c>
      <c r="H19" s="23">
        <f t="shared" si="0"/>
        <v>52500</v>
      </c>
      <c r="I19" s="23">
        <f t="shared" si="1"/>
        <v>682500</v>
      </c>
    </row>
    <row r="20" spans="2:9" s="6" customFormat="1" ht="27" customHeight="1">
      <c r="B20" s="23">
        <v>15</v>
      </c>
      <c r="C20" s="27" t="s">
        <v>13</v>
      </c>
      <c r="D20" s="25">
        <v>1</v>
      </c>
      <c r="E20" s="23">
        <v>0.5</v>
      </c>
      <c r="F20" s="25">
        <v>0.5</v>
      </c>
      <c r="G20" s="23">
        <v>105000</v>
      </c>
      <c r="H20" s="23">
        <f t="shared" si="0"/>
        <v>52500</v>
      </c>
      <c r="I20" s="23">
        <f t="shared" si="1"/>
        <v>682500</v>
      </c>
    </row>
    <row r="21" spans="2:9" s="75" customFormat="1" ht="27" customHeight="1">
      <c r="B21" s="81"/>
      <c r="C21" s="82" t="s">
        <v>14</v>
      </c>
      <c r="D21" s="83">
        <f>SUM(D6:D20)</f>
        <v>17</v>
      </c>
      <c r="E21" s="86"/>
      <c r="F21" s="83">
        <f>SUM(F6:F20)</f>
        <v>12.34</v>
      </c>
      <c r="G21" s="87"/>
      <c r="H21" s="84">
        <f>SUM(H6:H20)</f>
        <v>1445800</v>
      </c>
      <c r="I21" s="88">
        <f>SUM(I6:I20)</f>
        <v>18795400</v>
      </c>
    </row>
  </sheetData>
  <mergeCells count="3">
    <mergeCell ref="E2:I2"/>
    <mergeCell ref="C3:I3"/>
    <mergeCell ref="B4:I4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Կամոյի մանկ-1 խումբ</vt:lpstr>
      <vt:lpstr>Այգաբացի մանկ-1 խումբ</vt:lpstr>
      <vt:lpstr>Ջաջուռի մանկ-1 խումբ</vt:lpstr>
      <vt:lpstr>Ջաջուռավանի մանկապարտեզ</vt:lpstr>
      <vt:lpstr>Շուշան մանկ-2 խումբ</vt:lpstr>
      <vt:lpstr>Արևիկի մանկ-2 խումբ</vt:lpstr>
      <vt:lpstr>Մայիսյանի մանկ-2խումբ</vt:lpstr>
      <vt:lpstr>Մարմաշենի մանկ-2 խումբ</vt:lpstr>
      <vt:lpstr>Քեթիի մանկ-2 խումբ</vt:lpstr>
      <vt:lpstr>Հայկավանի մանկ.-2 խումբ</vt:lpstr>
      <vt:lpstr>Ոսկեհասկի մանկ-2 խումբ</vt:lpstr>
      <vt:lpstr>Բայանդուրի մսուր-մանկապարտեզ</vt:lpstr>
      <vt:lpstr>Ջրառատի մսուր-մանկապարտեզ</vt:lpstr>
      <vt:lpstr>Կառնուտի մսուր-մանկապարտեզ</vt:lpstr>
      <vt:lpstr>Հացիկի մսուր-մանկապարտեզ</vt:lpstr>
      <vt:lpstr>Վահրամաբերդի  Լուսե մսուր-մանկա</vt:lpstr>
      <vt:lpstr>Ախուրիկի Լիլիթ մսուր-մանկապարտե</vt:lpstr>
      <vt:lpstr>Շիրակի Նռանե մսուր-մանկապարտեզ</vt:lpstr>
      <vt:lpstr>Բասենի մանկ-3 խումբ</vt:lpstr>
      <vt:lpstr>Հեքիաթ մանկ-4 խումբ</vt:lpstr>
      <vt:lpstr>Լեոյի անվան մանկ-4 խումբ</vt:lpstr>
      <vt:lpstr>Ազատանի մանկ -6 խումբ</vt:lpstr>
      <vt:lpstr>Արևիկի երժշտական</vt:lpstr>
      <vt:lpstr>Վահրամաբերդի երաժշտական</vt:lpstr>
      <vt:lpstr>Մարմաշենի արվեստի դպրոց</vt:lpstr>
      <vt:lpstr>Ազատանի մարզամշակութային</vt:lpstr>
      <vt:lpstr>Ախուրյանի մարզամշակութային կենտ</vt:lpstr>
      <vt:lpstr>Ախուրյանի կոմունալ սպասարկում</vt:lpstr>
      <vt:lpstr>Ախուրյանի համալիր մարզադպրոց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2024-11-28T10:35:49Z</cp:lastPrinted>
  <dcterms:created xsi:type="dcterms:W3CDTF">2015-06-05T18:19:34Z</dcterms:created>
  <dcterms:modified xsi:type="dcterms:W3CDTF">2024-11-28T10:36:33Z</dcterms:modified>
</cp:coreProperties>
</file>