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ԱՄՓՈՓ" sheetId="9" r:id="rId1"/>
    <sheet name="Лист1" sheetId="10" r:id="rId2"/>
  </sheets>
  <calcPr calcId="125725"/>
</workbook>
</file>

<file path=xl/calcChain.xml><?xml version="1.0" encoding="utf-8"?>
<calcChain xmlns="http://schemas.openxmlformats.org/spreadsheetml/2006/main">
  <c r="G35" i="10"/>
  <c r="G51" i="9"/>
  <c r="G34" i="10"/>
  <c r="G38"/>
  <c r="G59"/>
  <c r="G61"/>
  <c r="G60"/>
  <c r="G70"/>
  <c r="G95"/>
  <c r="G115"/>
  <c r="G111"/>
  <c r="G91" i="9"/>
  <c r="E91"/>
  <c r="F56" i="10"/>
  <c r="E59"/>
  <c r="F59"/>
  <c r="E15"/>
  <c r="F15"/>
  <c r="E25"/>
  <c r="E35"/>
  <c r="E38"/>
  <c r="G52"/>
  <c r="E53"/>
  <c r="F53"/>
  <c r="E70"/>
  <c r="F70"/>
  <c r="F25"/>
  <c r="F35"/>
  <c r="F38"/>
  <c r="F67"/>
  <c r="E111"/>
  <c r="F111"/>
  <c r="E95"/>
  <c r="F95"/>
  <c r="G6"/>
  <c r="G7"/>
  <c r="G8"/>
  <c r="G10"/>
  <c r="G11"/>
  <c r="G12"/>
  <c r="G13"/>
  <c r="G14"/>
  <c r="G16"/>
  <c r="G17"/>
  <c r="G18"/>
  <c r="G19"/>
  <c r="G20"/>
  <c r="G21"/>
  <c r="G22"/>
  <c r="G23"/>
  <c r="G24"/>
  <c r="G26"/>
  <c r="G27"/>
  <c r="G28"/>
  <c r="G29"/>
  <c r="G30"/>
  <c r="G31"/>
  <c r="G32"/>
  <c r="G33"/>
  <c r="G36"/>
  <c r="G37"/>
  <c r="G39"/>
  <c r="G40"/>
  <c r="G41"/>
  <c r="G42"/>
  <c r="G43"/>
  <c r="G44"/>
  <c r="G45"/>
  <c r="G46"/>
  <c r="G55"/>
  <c r="G47"/>
  <c r="G49"/>
  <c r="G51"/>
  <c r="G57"/>
  <c r="G69"/>
  <c r="G71"/>
  <c r="G72"/>
  <c r="G73"/>
  <c r="G74"/>
  <c r="G75"/>
  <c r="G76"/>
  <c r="G77"/>
  <c r="G78"/>
  <c r="G79"/>
  <c r="G80"/>
  <c r="G81"/>
  <c r="G82"/>
  <c r="G83"/>
  <c r="G84"/>
  <c r="G86"/>
  <c r="G87"/>
  <c r="G88"/>
  <c r="G93"/>
  <c r="G96"/>
  <c r="G97"/>
  <c r="G98"/>
  <c r="G99"/>
  <c r="G100"/>
  <c r="G101"/>
  <c r="G102"/>
  <c r="G103"/>
  <c r="G104"/>
  <c r="G105"/>
  <c r="G107"/>
  <c r="G108"/>
  <c r="G109"/>
  <c r="G110"/>
  <c r="G114"/>
  <c r="G5"/>
  <c r="E66"/>
  <c r="G7" i="9"/>
  <c r="G8"/>
  <c r="G9"/>
  <c r="G10"/>
  <c r="G11"/>
  <c r="G15"/>
  <c r="G17"/>
  <c r="G18"/>
  <c r="G19"/>
  <c r="G21"/>
  <c r="G22"/>
  <c r="G24"/>
  <c r="G25"/>
  <c r="G26"/>
  <c r="G28"/>
  <c r="G29"/>
  <c r="G30"/>
  <c r="G31"/>
  <c r="G32"/>
  <c r="G33"/>
  <c r="G34"/>
  <c r="G35"/>
  <c r="G36"/>
  <c r="G37"/>
  <c r="G38"/>
  <c r="G39"/>
  <c r="G42"/>
  <c r="G43"/>
  <c r="G44"/>
  <c r="G45"/>
  <c r="G46"/>
  <c r="G48"/>
  <c r="G49"/>
  <c r="G50"/>
  <c r="G53"/>
  <c r="G54"/>
  <c r="G55"/>
  <c r="G56"/>
  <c r="G57"/>
  <c r="G58"/>
  <c r="G59"/>
  <c r="G60"/>
  <c r="G62"/>
  <c r="G63"/>
  <c r="G64"/>
  <c r="G65"/>
  <c r="G66"/>
  <c r="G67"/>
  <c r="G68"/>
  <c r="G70"/>
  <c r="G72"/>
  <c r="G73"/>
  <c r="G74"/>
  <c r="G75"/>
  <c r="G76"/>
  <c r="G83"/>
  <c r="G84"/>
  <c r="G85"/>
  <c r="G86"/>
  <c r="G87"/>
  <c r="G88"/>
  <c r="G90"/>
  <c r="G94"/>
  <c r="G95"/>
  <c r="G96"/>
  <c r="G97"/>
  <c r="G98"/>
  <c r="G99"/>
  <c r="G100"/>
  <c r="G105"/>
  <c r="G106"/>
  <c r="G107"/>
  <c r="G108"/>
  <c r="G109"/>
  <c r="G110"/>
  <c r="G114"/>
  <c r="G115"/>
  <c r="G5"/>
  <c r="G6"/>
  <c r="G4"/>
  <c r="F112"/>
  <c r="F102"/>
  <c r="G102" s="1"/>
  <c r="F91"/>
  <c r="F80"/>
  <c r="G80" s="1"/>
  <c r="F70"/>
  <c r="F60"/>
  <c r="F51"/>
  <c r="F40"/>
  <c r="G40" s="1"/>
  <c r="E40"/>
  <c r="E51"/>
  <c r="E60"/>
  <c r="E70"/>
  <c r="E80"/>
  <c r="E102"/>
  <c r="E112"/>
  <c r="G112" s="1"/>
  <c r="E117"/>
  <c r="F115" i="10" l="1"/>
  <c r="G56"/>
  <c r="G25"/>
  <c r="G15"/>
  <c r="G53"/>
  <c r="F113" i="9"/>
  <c r="G113" s="1"/>
  <c r="F117" l="1"/>
  <c r="G117" s="1"/>
</calcChain>
</file>

<file path=xl/sharedStrings.xml><?xml version="1.0" encoding="utf-8"?>
<sst xmlns="http://schemas.openxmlformats.org/spreadsheetml/2006/main" count="616" uniqueCount="214">
  <si>
    <t>Պետական տուրք ՔԿԱԳԲ</t>
  </si>
  <si>
    <t>Պետական տուրք  Նոտար</t>
  </si>
  <si>
    <t>Դոտացիա</t>
  </si>
  <si>
    <t>Այլ տեղական վճարներ</t>
  </si>
  <si>
    <t xml:space="preserve"> Տեղական տուրք  շին .սկսելու համար</t>
  </si>
  <si>
    <t>Տեղական տուրք  շին .քանդելու համար</t>
  </si>
  <si>
    <t>Տեղական հաս.սննդի օբյեկտների համար</t>
  </si>
  <si>
    <t>Հեքիաթ նախակրթարան ՀՈԱԿ տեղական վճար</t>
  </si>
  <si>
    <t>Լ.Գյմուրի անվան նախակրթարան ՀՈԱԿ տեղ.վճար</t>
  </si>
  <si>
    <t>Առաջին քայլեր նախակրթարան տեղական վճար</t>
  </si>
  <si>
    <t>Աղբի վարձ տեղական վճար</t>
  </si>
  <si>
    <t>Մշակույթի կենտրոն ՀՈԱԿ տեղական վճար</t>
  </si>
  <si>
    <t>Ֆերմատա երաժշտական դպրոց ՀՈԱԿ տեղ.վճ</t>
  </si>
  <si>
    <t xml:space="preserve"> Գույքահարկ շինություններից</t>
  </si>
  <si>
    <t>Գույքահարկ փոխադրամիջոցներ</t>
  </si>
  <si>
    <t>Հողի հարկ</t>
  </si>
  <si>
    <t>Հողի հարկ ոչ գյուղ նշ.հողերից</t>
  </si>
  <si>
    <t>Տեղական տուրք ծխախոտ</t>
  </si>
  <si>
    <t>Տեղական տուրք ոգելից խմիչք</t>
  </si>
  <si>
    <t xml:space="preserve">Տեղական տուրք վառելիքաքսայուղերի վաճառքի համար </t>
  </si>
  <si>
    <t>Տեղական տուրք  արտաքին գովազդ համար</t>
  </si>
  <si>
    <t>Հողի վարձ. համայնքի սեփական հանդ.հողերի</t>
  </si>
  <si>
    <t>Գույքի վարձակալություն</t>
  </si>
  <si>
    <t>Համալիր մարզադպրոց ՀՈԱԿ տեղ.վճ</t>
  </si>
  <si>
    <t>Գույքահարկ շինություններից</t>
  </si>
  <si>
    <t>Արևիկի մանակապարտեզ ՀՈԱԿ</t>
  </si>
  <si>
    <t xml:space="preserve">ԸՆԴԱՄԵՆԸ ՍԵՓԱԿԱՆ ԵԿԱՄՈՒՏՆԵՐ </t>
  </si>
  <si>
    <t>ԱՆՎԱՆՈՒՄ</t>
  </si>
  <si>
    <t>Բասենի մանկապարտեզ ՀՈԱԿ</t>
  </si>
  <si>
    <t>Պետական սեփականություն հանդիսացող հողերի վարձակ</t>
  </si>
  <si>
    <t>Այլ ոչ հարկային եկամուտներ</t>
  </si>
  <si>
    <t>Հողի վարձ. համայնքի սեփական հանդիսացող հողերի</t>
  </si>
  <si>
    <t>Հողի վարձակալություն ոչ գյուղ նշանակության հողերից</t>
  </si>
  <si>
    <t>Վարãական իրավախախտումներից եկամուտներ</t>
  </si>
  <si>
    <t xml:space="preserve">Արևիկ գյուղի սեփական եկամուտներ </t>
  </si>
  <si>
    <t xml:space="preserve">Այգաբաց գյուղի սեփական եկամուտներ </t>
  </si>
  <si>
    <t xml:space="preserve">Կառնուտ գյուղի սեփական եկամուտներ </t>
  </si>
  <si>
    <t xml:space="preserve">Բասեն գյուղի սեփական եկամուտներ </t>
  </si>
  <si>
    <t xml:space="preserve">Հովիտ գյուղի սեփական եկամուտներ </t>
  </si>
  <si>
    <t xml:space="preserve">Ջրառատ գյուղի սեփական եկամուտներ </t>
  </si>
  <si>
    <t xml:space="preserve">Կամո  գյուղի սեփական եկամուտներ </t>
  </si>
  <si>
    <t>Արևիկի երաժշտական դպրոց ՀՈԱԿ</t>
  </si>
  <si>
    <t>Խումբ</t>
  </si>
  <si>
    <t>Ենթախ.</t>
  </si>
  <si>
    <t>07</t>
  </si>
  <si>
    <t>01</t>
  </si>
  <si>
    <t>02</t>
  </si>
  <si>
    <t>09</t>
  </si>
  <si>
    <t>Գույքահարկ անհատ ձեռներեցներից և քաղ.շինություն.</t>
  </si>
  <si>
    <t>03</t>
  </si>
  <si>
    <t>Գույքահարկ կազմակ.փոխադրամիջոցների համար</t>
  </si>
  <si>
    <t>04</t>
  </si>
  <si>
    <t>16</t>
  </si>
  <si>
    <t>90</t>
  </si>
  <si>
    <t>91</t>
  </si>
  <si>
    <t>22</t>
  </si>
  <si>
    <t>50</t>
  </si>
  <si>
    <t>Համայնքի վարչ.տարածք.պետ.պահուստ հողի վարձ</t>
  </si>
  <si>
    <t>51</t>
  </si>
  <si>
    <t>52</t>
  </si>
  <si>
    <t>54</t>
  </si>
  <si>
    <t>24</t>
  </si>
  <si>
    <t>45</t>
  </si>
  <si>
    <t>11</t>
  </si>
  <si>
    <t>05</t>
  </si>
  <si>
    <t>21</t>
  </si>
  <si>
    <t>38</t>
  </si>
  <si>
    <t>46</t>
  </si>
  <si>
    <t>06</t>
  </si>
  <si>
    <t>Համայնքի տարածքում շինար.ավարտ.փսատագր համար</t>
  </si>
  <si>
    <t>08</t>
  </si>
  <si>
    <t>Այյգաբացի մանկապարտեզ</t>
  </si>
  <si>
    <t>Տեղական տուրք այլ ապրանքների դիմաց</t>
  </si>
  <si>
    <t>13</t>
  </si>
  <si>
    <t>Համ.սեփ.հանդ.ոչ գյուղ նշան հողերի վարձ.համար</t>
  </si>
  <si>
    <t>Համայնքի հաշվեկշռում հաշվառված գույքի վարձ.համար</t>
  </si>
  <si>
    <t>Գույքահարկ կազմ շինության համար</t>
  </si>
  <si>
    <t>28</t>
  </si>
  <si>
    <t>Գույքահարկ կազմակ.շենք շինութ.</t>
  </si>
  <si>
    <t>32</t>
  </si>
  <si>
    <t>Հողի վարձ. համ. սեփ. հանդ. ոչ գյուղ նշանակ. հողերի համար</t>
  </si>
  <si>
    <t>ՏՏ մինչև  200մ.ք շին.համար</t>
  </si>
  <si>
    <t>Գույքահարկ կազմակ. շենք. շինությունների համար</t>
  </si>
  <si>
    <t>6</t>
  </si>
  <si>
    <t>Հողի վարձ. համայնքի սեփական  ոչ գյուղ.նշ.հողերի համ.</t>
  </si>
  <si>
    <t>ՔԿԱԳԲ</t>
  </si>
  <si>
    <t>Ð³Ù.³ñË.ÁÝÃ.ï³ñ.Ñ³Ù.÷.Ã.å³ï×.ïñ.Ñ³Ù</t>
  </si>
  <si>
    <t>Հողի վարձ. համ. սեփ.հանդ.ոչ գյուղ.նշ.հողերի</t>
  </si>
  <si>
    <t xml:space="preserve">ԸՆԴԱՄԵՆԸ  ԵԿԱՄՈՒՏՆԵՐ </t>
  </si>
  <si>
    <t>ՏԻՄ-ի մատուցած ծառայությունների համար</t>
  </si>
  <si>
    <t>3</t>
  </si>
  <si>
    <t xml:space="preserve">ԱԽՈՒՐՅԱՆ </t>
  </si>
  <si>
    <r>
      <t xml:space="preserve">Ընդամենը </t>
    </r>
    <r>
      <rPr>
        <b/>
        <sz val="12"/>
        <rFont val="Arial Armenian"/>
        <family val="2"/>
      </rPr>
      <t>Ախուրյան գյուղի սեփական եկամուտներ</t>
    </r>
  </si>
  <si>
    <t xml:space="preserve">ՋՐԱՌԱՏ </t>
  </si>
  <si>
    <t>ԲԱՍԵՆ</t>
  </si>
  <si>
    <t xml:space="preserve">ՀՈՎԻՏ  </t>
  </si>
  <si>
    <t xml:space="preserve">ԿԱՌՆՈՒՏ  </t>
  </si>
  <si>
    <t xml:space="preserve">ԱՅԳԱԲԱՑ  </t>
  </si>
  <si>
    <t>ԱՐԵՎԻԿ</t>
  </si>
  <si>
    <t>47</t>
  </si>
  <si>
    <t>1</t>
  </si>
  <si>
    <t>37</t>
  </si>
  <si>
    <t>Երրորդ եռամսյակի պլան</t>
  </si>
  <si>
    <t>Կատարվել է</t>
  </si>
  <si>
    <t>Կատ. %</t>
  </si>
  <si>
    <t>36</t>
  </si>
  <si>
    <t xml:space="preserve"> Տեղական տուրք  20քառ.մետր շին .սկսելու համար</t>
  </si>
  <si>
    <t xml:space="preserve"> Տեղական տուրք  20քառ.մետր և ավել  շին .սկսելու համար</t>
  </si>
  <si>
    <t>Ախուրյանի այլ ոչ հարկային եկամուտներ</t>
  </si>
  <si>
    <t>33</t>
  </si>
  <si>
    <t>39</t>
  </si>
  <si>
    <t xml:space="preserve">Համայնք.վարչ.տարածք.շին սկսելու </t>
  </si>
  <si>
    <t xml:space="preserve"> Ախուրյան գույքահարկ շինություններից</t>
  </si>
  <si>
    <t>Արևիկ գույքահարկ շինություններից</t>
  </si>
  <si>
    <t>Այգաբաց գույքահարկ շինություններից</t>
  </si>
  <si>
    <t>Հովիտ գույքահարկ շինություններից</t>
  </si>
  <si>
    <t>Բասեն գույքահարկ կազմ շինության համար</t>
  </si>
  <si>
    <t>Ախուրյան գույքահարկ անհատ ձեռներեցներից և քաղ.շինություն.</t>
  </si>
  <si>
    <t>Կառնուտ գույքահարկ շինություններից</t>
  </si>
  <si>
    <t>Բասեն գույքահարկ շինություններից</t>
  </si>
  <si>
    <t>Ջրառատ գույքահարկ շինություններից</t>
  </si>
  <si>
    <t>Կամո գույքահարկ շինություններից</t>
  </si>
  <si>
    <t>Ախուրյան գույքահարկ փոխադրամիջոցներ</t>
  </si>
  <si>
    <t>Արևիկ գույքահարկ փոխադրամիջոցներ</t>
  </si>
  <si>
    <t>Այգաբաց գույքահարկ փոխադրամիջոցներ</t>
  </si>
  <si>
    <t>Հովիտ գույքահարկ փոխադրամիջոցներ</t>
  </si>
  <si>
    <t>Բասեն գույքահարկ փոխադրամիջոցներ</t>
  </si>
  <si>
    <t>Ջրառատ գույքահարկ փոխադրամիջոցներ</t>
  </si>
  <si>
    <t>Կամո գույքահարկ փոխադրամիջոցներ</t>
  </si>
  <si>
    <t>Ախուրյան գույքահարկ կազմակ.փոխադրամիջոցների համար</t>
  </si>
  <si>
    <t>Ախուրյան</t>
  </si>
  <si>
    <t>Արևիկ հողի հարկ</t>
  </si>
  <si>
    <t>Այգաբաց հողի հարկ</t>
  </si>
  <si>
    <t>Կառնուտ հողի հարկ</t>
  </si>
  <si>
    <t>Հովիտ հողի հարկ</t>
  </si>
  <si>
    <t>Բասեն հողի հարկ</t>
  </si>
  <si>
    <t>Ջրառատ հողի հարկ</t>
  </si>
  <si>
    <t>Կամո հողի հարկ</t>
  </si>
  <si>
    <t>Ախուրյան հողի հարկ ոչ գյուղ նշ.հողերից</t>
  </si>
  <si>
    <t>Ախուրյան պետական տուրք ՔԿԱԳԲ</t>
  </si>
  <si>
    <t>Ախուրյան պետական տուրք  Նոտար</t>
  </si>
  <si>
    <t>Ախուրյան հողի վարձ. համայնքի սեփական հանդիսացող հողերի</t>
  </si>
  <si>
    <t>Արևիկ հողի վարձ. համայնքի սեփական հանդ.հողերի</t>
  </si>
  <si>
    <t>Այգաբաց հողի վարձ. համայնքի սեփական հանդիսացող հողերի</t>
  </si>
  <si>
    <t>Կառնուտ հողի վարձ. համայնքի սեփական հանդ.հողերի</t>
  </si>
  <si>
    <t>Հովիտ հողի վարձ. համայնքի սեփական հանդիսացող հողերի</t>
  </si>
  <si>
    <t>Բասեն հողի վարձ. համայնքի սեփական հանդիսացող հողերի</t>
  </si>
  <si>
    <t>Ջրառատ հողի վարձ. համայնքի սեփական հանդ.հողերի</t>
  </si>
  <si>
    <t>Կամո հողի վարձ. համայնքի սեփական հանդիսացող հողերի</t>
  </si>
  <si>
    <t>Ախուրյան համայնքի վարչ.տարածք.պետ.պահուստ հողի վարձ</t>
  </si>
  <si>
    <t>Ջրառատ պետական սեփականություն հանդիսացող հողերի վարձակ</t>
  </si>
  <si>
    <t>Ախուրյան հողի վարձակալություն ոչ գյուղ նշանակության հողերից</t>
  </si>
  <si>
    <t>Արևիկ հողի վարձ. համայնքի սեփական  ոչ գյուղ.նշ.հողերի համ.</t>
  </si>
  <si>
    <t>Կառնուտ հողի վարձ. համ. սեփ.հանդ.ոչ գյուղ.նշ.հողերի</t>
  </si>
  <si>
    <t>Հովիտ համ.սեփ.հանդ.ոչ գյուղ նշան հողերի վարձ.համար</t>
  </si>
  <si>
    <t>Ջրառատ հողի վարձ. համ. սեփ. հանդ. ոչ գյուղ նշանակ. հողերի համար</t>
  </si>
  <si>
    <t>Կամո հողի վարձ. համ. սեփ. հանդ. ոչ գյուղ նշանակ. հողերի համար</t>
  </si>
  <si>
    <t>Ախուրյան գույքի վարձակալություն</t>
  </si>
  <si>
    <t>Հովիտ համայնքի հաշվեկշռում հաշվառված գույքի վարձ.համար</t>
  </si>
  <si>
    <t>Կառնուտ այլ ոչ հարկային եկամուտներ</t>
  </si>
  <si>
    <t>Ջրառատ այլ ոչ հարկային եկամուտներ</t>
  </si>
  <si>
    <t>Բասեն  այլ ոչ հարկային եկամուտներ</t>
  </si>
  <si>
    <t>Ախուրյան վարãական իրավախախտումներից եկամուտներ</t>
  </si>
  <si>
    <t>Ախուրյան տեղական տուրք  շին .քանդելու համար</t>
  </si>
  <si>
    <t>Ախուրյան տեղական տուրք ոգելից խմիչք</t>
  </si>
  <si>
    <t>Արևիկ տեղական տուրք ոգելից խմիչք</t>
  </si>
  <si>
    <t>Կառնուտ տեղական տուրք ոգելից խմիչք</t>
  </si>
  <si>
    <t>Բասեն տեղական տուրք ոգելից խմիչք</t>
  </si>
  <si>
    <t>Կամո տեղական տուրք ոգելից խմիչք</t>
  </si>
  <si>
    <t>Այգաբաց տեղական տուրք ոգելից խմիչք</t>
  </si>
  <si>
    <t>Արևիկ տեղական տուրք ծխախոտ</t>
  </si>
  <si>
    <t>Կառնուտ տեղական տուրք ծխախոտ</t>
  </si>
  <si>
    <t>Հովիտ տեղական տուրք ծխախոտ</t>
  </si>
  <si>
    <t>Բասեն տեղական տուրք ծխախոտ</t>
  </si>
  <si>
    <t>Ախուրյան տեղական տուրք ծխախոտ</t>
  </si>
  <si>
    <t>Այգաբաց տեղական տուրք ծխախոտ</t>
  </si>
  <si>
    <t xml:space="preserve">Ախուրյան տեղական տուրք վառելիքաքսայուղերի վաճառքի համար </t>
  </si>
  <si>
    <t>Հովիտ տեղական տուրք այլ ապրանքների դիմաց</t>
  </si>
  <si>
    <t>Ջրառատ տեղական տուրք ծխախոտ</t>
  </si>
  <si>
    <t>Ախուրյան տեղական հաս.սննդի օբյեկտների համար</t>
  </si>
  <si>
    <t>Ախուրյան տեղական տուրք  արտաքին գովազդ համար</t>
  </si>
  <si>
    <t>Կամո ՏՏ մինչև  200մ.ք շին.համար</t>
  </si>
  <si>
    <t xml:space="preserve"> Ախուրյան տեղական տուրք  20 և ավել քառ.մետր շին .սկսելու համար</t>
  </si>
  <si>
    <t xml:space="preserve"> Ախուրյան տեղական տուրք  շին .սկսելու համար</t>
  </si>
  <si>
    <t>Ախուրյան համայնքի տարածքում շինար.ավարտ.փսատագր համար</t>
  </si>
  <si>
    <t>Ախուրյան ՏԻՄ-ի մատուցած ծառայությունների համար</t>
  </si>
  <si>
    <t>Ախուրյան այլ տեղական վճարներ</t>
  </si>
  <si>
    <t>Ախուրյան աղբի վարձ տեղական վճար</t>
  </si>
  <si>
    <t xml:space="preserve"> Ախուրյանի Հեքիաթ մանկապարտեզ ՀՈԱԿ տեղական վճար</t>
  </si>
  <si>
    <t>Ախուրյանի Լ.Գյմուրի անվան  մանկապարտեզ ՀՈԱԿ տեղ.վճար</t>
  </si>
  <si>
    <t>Ախուրյանի Շուշան մանկապարտեզ տեղական վճար</t>
  </si>
  <si>
    <t>Այյգաբացի մանկապարտեզ ՀՈԱԿ</t>
  </si>
  <si>
    <t>Ախուրյանի Ֆերմատա երաժշտական դպրոց ՀՈԱԿ տեղ.վճ</t>
  </si>
  <si>
    <t>Ախուրյանի Համալիր մարզադպրոց ՀՈԱԿ տեղ.վճ</t>
  </si>
  <si>
    <t>Ախուրյանի Մշակույթի կենտրոն ՀՈԱԿ տեղական վճար</t>
  </si>
  <si>
    <t>Ախուրյան հ³Ù.³ñË.ÁÝÃ.ï³ñ.  Ñ³Ù.÷.Ã.å³ï×.ïñ.Ñ³Ù</t>
  </si>
  <si>
    <t>Ախուրյանի վարչ.բյուջ.ԴԱՀԿ</t>
  </si>
  <si>
    <t xml:space="preserve">ԿԱՄՈ </t>
  </si>
  <si>
    <t>Ընդամենը տեղական տուրքեր</t>
  </si>
  <si>
    <t>Ընդամենը տեղական վճարներ</t>
  </si>
  <si>
    <t>Ընդամենը պաշտոնեական դրամաշնորհներ</t>
  </si>
  <si>
    <t>Ընդամենը վարչական գանձումներ</t>
  </si>
  <si>
    <t>Ընդամենը այլ ոչ հարկային եկամուտներ</t>
  </si>
  <si>
    <t>Ընդամենը գույքի վարձակալությունից</t>
  </si>
  <si>
    <t>Ընդամենը պետ.պահուստ հող.վարձ</t>
  </si>
  <si>
    <t>Ընդամենը համայնք.ենթ.պահուստ.հողերի վարձակալական վճար</t>
  </si>
  <si>
    <t>Ընդամենը պետական տուրքեր</t>
  </si>
  <si>
    <t>Ընդամենը հողի հարկ</t>
  </si>
  <si>
    <t>Գույքային հարկ փոխադրամիջոցներից</t>
  </si>
  <si>
    <t>Կառնուտ գույքահարկ փոխադրամիջ,</t>
  </si>
  <si>
    <t>Գույքային հարկեր շինություններից</t>
  </si>
  <si>
    <t>Կատարման  %</t>
  </si>
  <si>
    <t>Ախուրյան համայնքի 2019թ բյուջեյի եկամուտների երրորդ եռամսյակի  կատարողականը  ըստ վարչական տարածքների առ 30/09/2019թ դրությամբ</t>
  </si>
  <si>
    <t>Ախուրյան համայնքի 2019թ բյուջեյի եկամուտների երրորդ եռամսյակի  կատարողականը  ըստ վարչական տարածքների և ըստ հարկատեսակների  առ 30/09/2019թ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</si>
</sst>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2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b/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12"/>
      <color indexed="8"/>
      <name val="Arial Armenian"/>
      <family val="2"/>
    </font>
    <font>
      <sz val="10"/>
      <name val="Arial Armenian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/>
    <xf numFmtId="164" fontId="9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/>
    <xf numFmtId="49" fontId="4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165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/>
    <xf numFmtId="49" fontId="4" fillId="0" borderId="2" xfId="0" applyNumberFormat="1" applyFont="1" applyBorder="1"/>
    <xf numFmtId="0" fontId="6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/>
    <xf numFmtId="164" fontId="3" fillId="0" borderId="3" xfId="0" applyNumberFormat="1" applyFont="1" applyBorder="1"/>
    <xf numFmtId="0" fontId="5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/>
    <xf numFmtId="164" fontId="6" fillId="0" borderId="5" xfId="0" applyNumberFormat="1" applyFont="1" applyBorder="1"/>
    <xf numFmtId="0" fontId="5" fillId="0" borderId="5" xfId="0" applyFont="1" applyBorder="1"/>
    <xf numFmtId="0" fontId="3" fillId="0" borderId="3" xfId="0" applyFont="1" applyBorder="1"/>
    <xf numFmtId="164" fontId="3" fillId="0" borderId="2" xfId="0" applyNumberFormat="1" applyFont="1" applyBorder="1"/>
    <xf numFmtId="0" fontId="6" fillId="0" borderId="5" xfId="0" applyFont="1" applyBorder="1"/>
    <xf numFmtId="164" fontId="5" fillId="0" borderId="5" xfId="0" applyNumberFormat="1" applyFont="1" applyBorder="1"/>
    <xf numFmtId="0" fontId="4" fillId="0" borderId="3" xfId="0" applyFont="1" applyBorder="1"/>
    <xf numFmtId="0" fontId="4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164" fontId="3" fillId="0" borderId="5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0" fontId="10" fillId="0" borderId="1" xfId="0" applyFont="1" applyFill="1" applyBorder="1" applyAlignment="1">
      <alignment wrapText="1"/>
    </xf>
    <xf numFmtId="49" fontId="4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6" fillId="0" borderId="3" xfId="0" applyFont="1" applyBorder="1"/>
    <xf numFmtId="164" fontId="3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3" fillId="0" borderId="9" xfId="0" applyNumberFormat="1" applyFont="1" applyBorder="1"/>
    <xf numFmtId="164" fontId="5" fillId="0" borderId="10" xfId="0" applyNumberFormat="1" applyFont="1" applyBorder="1"/>
    <xf numFmtId="0" fontId="4" fillId="0" borderId="11" xfId="0" applyFont="1" applyBorder="1"/>
    <xf numFmtId="0" fontId="4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Border="1"/>
    <xf numFmtId="0" fontId="4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/>
    <xf numFmtId="0" fontId="4" fillId="0" borderId="4" xfId="0" applyFont="1" applyBorder="1" applyAlignment="1">
      <alignment wrapText="1"/>
    </xf>
    <xf numFmtId="49" fontId="4" fillId="0" borderId="5" xfId="0" applyNumberFormat="1" applyFont="1" applyBorder="1"/>
    <xf numFmtId="164" fontId="5" fillId="0" borderId="5" xfId="0" applyNumberFormat="1" applyFont="1" applyBorder="1" applyAlignment="1">
      <alignment horizontal="center" vertical="center"/>
    </xf>
    <xf numFmtId="164" fontId="0" fillId="0" borderId="10" xfId="0" applyNumberFormat="1" applyBorder="1"/>
    <xf numFmtId="0" fontId="4" fillId="0" borderId="9" xfId="0" applyFont="1" applyBorder="1"/>
    <xf numFmtId="0" fontId="6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164" fontId="13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wrapText="1"/>
    </xf>
    <xf numFmtId="49" fontId="4" fillId="0" borderId="8" xfId="0" applyNumberFormat="1" applyFont="1" applyBorder="1"/>
    <xf numFmtId="164" fontId="3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/>
    <xf numFmtId="0" fontId="0" fillId="0" borderId="4" xfId="0" applyBorder="1"/>
    <xf numFmtId="164" fontId="0" fillId="0" borderId="5" xfId="0" applyNumberFormat="1" applyBorder="1"/>
    <xf numFmtId="0" fontId="3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5" xfId="0" applyFont="1" applyBorder="1" applyAlignment="1">
      <alignment wrapText="1"/>
    </xf>
    <xf numFmtId="164" fontId="6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9" xfId="0" applyNumberFormat="1" applyBorder="1"/>
    <xf numFmtId="2" fontId="5" fillId="0" borderId="7" xfId="0" applyNumberFormat="1" applyFont="1" applyBorder="1" applyAlignment="1">
      <alignment vertical="center" wrapText="1"/>
    </xf>
    <xf numFmtId="165" fontId="11" fillId="0" borderId="2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13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2" xfId="0" applyNumberFormat="1" applyBorder="1"/>
    <xf numFmtId="164" fontId="5" fillId="0" borderId="12" xfId="0" applyNumberFormat="1" applyFont="1" applyBorder="1"/>
    <xf numFmtId="164" fontId="3" fillId="0" borderId="12" xfId="0" applyNumberFormat="1" applyFont="1" applyBorder="1"/>
    <xf numFmtId="0" fontId="5" fillId="0" borderId="12" xfId="0" applyFont="1" applyBorder="1"/>
    <xf numFmtId="0" fontId="1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0" xfId="0" applyFont="1" applyBorder="1" applyAlignment="1"/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topLeftCell="A97" workbookViewId="0">
      <selection activeCell="J113" sqref="J113"/>
    </sheetView>
  </sheetViews>
  <sheetFormatPr defaultRowHeight="21" customHeight="1"/>
  <cols>
    <col min="1" max="1" width="5.5703125" style="1" customWidth="1"/>
    <col min="2" max="2" width="62.28515625" style="1" bestFit="1" customWidth="1"/>
    <col min="3" max="3" width="6.140625" style="1" customWidth="1"/>
    <col min="4" max="4" width="5.85546875" style="1" customWidth="1"/>
    <col min="5" max="5" width="11.140625" style="6" customWidth="1"/>
    <col min="6" max="6" width="12.140625" style="6" customWidth="1"/>
    <col min="7" max="7" width="12.7109375" style="6" customWidth="1"/>
    <col min="8" max="8" width="11.140625" style="2" customWidth="1"/>
    <col min="9" max="16384" width="9.140625" style="2"/>
  </cols>
  <sheetData>
    <row r="1" spans="1:8" ht="39.75" customHeight="1">
      <c r="A1" s="129" t="s">
        <v>212</v>
      </c>
      <c r="B1" s="130"/>
      <c r="C1" s="130"/>
      <c r="D1" s="130"/>
      <c r="E1" s="130"/>
      <c r="F1" s="130"/>
      <c r="G1" s="130"/>
      <c r="H1" s="118"/>
    </row>
    <row r="2" spans="1:8" s="3" customFormat="1" ht="66.75" customHeight="1">
      <c r="A2" s="10"/>
      <c r="B2" s="11" t="s">
        <v>27</v>
      </c>
      <c r="C2" s="12" t="s">
        <v>42</v>
      </c>
      <c r="D2" s="12" t="s">
        <v>43</v>
      </c>
      <c r="E2" s="29" t="s">
        <v>102</v>
      </c>
      <c r="F2" s="13" t="s">
        <v>103</v>
      </c>
      <c r="G2" s="13" t="s">
        <v>211</v>
      </c>
    </row>
    <row r="3" spans="1:8" s="3" customFormat="1" ht="21" customHeight="1">
      <c r="A3" s="10"/>
      <c r="B3" s="11" t="s">
        <v>91</v>
      </c>
      <c r="C3" s="12"/>
      <c r="D3" s="12"/>
      <c r="E3" s="14"/>
      <c r="F3" s="28"/>
      <c r="G3" s="15"/>
    </row>
    <row r="4" spans="1:8" s="3" customFormat="1" ht="21" customHeight="1">
      <c r="A4" s="17">
        <v>1</v>
      </c>
      <c r="B4" s="17" t="s">
        <v>13</v>
      </c>
      <c r="C4" s="18" t="s">
        <v>44</v>
      </c>
      <c r="D4" s="18" t="s">
        <v>45</v>
      </c>
      <c r="E4" s="15">
        <v>1071.5999999999999</v>
      </c>
      <c r="F4" s="16">
        <v>1147.5</v>
      </c>
      <c r="G4" s="16">
        <f>F4/E4*100</f>
        <v>107.0828667413214</v>
      </c>
    </row>
    <row r="5" spans="1:8" s="3" customFormat="1" ht="21" customHeight="1">
      <c r="A5" s="17">
        <v>2</v>
      </c>
      <c r="B5" s="17" t="s">
        <v>14</v>
      </c>
      <c r="C5" s="18" t="s">
        <v>44</v>
      </c>
      <c r="D5" s="18" t="s">
        <v>46</v>
      </c>
      <c r="E5" s="15">
        <v>18023.900000000001</v>
      </c>
      <c r="F5" s="15">
        <v>14378.7</v>
      </c>
      <c r="G5" s="16">
        <f t="shared" ref="G5:G68" si="0">F5/E5*100</f>
        <v>79.775742208955876</v>
      </c>
    </row>
    <row r="6" spans="1:8" s="3" customFormat="1" ht="30" customHeight="1">
      <c r="A6" s="17">
        <v>3</v>
      </c>
      <c r="B6" s="27" t="s">
        <v>48</v>
      </c>
      <c r="C6" s="18" t="s">
        <v>44</v>
      </c>
      <c r="D6" s="18" t="s">
        <v>49</v>
      </c>
      <c r="E6" s="15">
        <v>1795.4</v>
      </c>
      <c r="F6" s="15">
        <v>1888.6</v>
      </c>
      <c r="G6" s="16">
        <f t="shared" si="0"/>
        <v>105.19104377854515</v>
      </c>
    </row>
    <row r="7" spans="1:8" s="3" customFormat="1" ht="30.75" customHeight="1">
      <c r="A7" s="17">
        <v>4</v>
      </c>
      <c r="B7" s="27" t="s">
        <v>50</v>
      </c>
      <c r="C7" s="18" t="s">
        <v>44</v>
      </c>
      <c r="D7" s="18" t="s">
        <v>51</v>
      </c>
      <c r="E7" s="15">
        <v>803.8</v>
      </c>
      <c r="F7" s="15">
        <v>65.3</v>
      </c>
      <c r="G7" s="16">
        <f t="shared" si="0"/>
        <v>8.1239114207514316</v>
      </c>
    </row>
    <row r="8" spans="1:8" s="3" customFormat="1" ht="21" customHeight="1">
      <c r="A8" s="17">
        <v>5</v>
      </c>
      <c r="B8" s="17" t="s">
        <v>15</v>
      </c>
      <c r="C8" s="18" t="s">
        <v>47</v>
      </c>
      <c r="D8" s="18" t="s">
        <v>45</v>
      </c>
      <c r="E8" s="15">
        <v>9743.5</v>
      </c>
      <c r="F8" s="16">
        <v>10059.4</v>
      </c>
      <c r="G8" s="16">
        <f t="shared" si="0"/>
        <v>103.24216144096063</v>
      </c>
    </row>
    <row r="9" spans="1:8" s="3" customFormat="1" ht="21" customHeight="1">
      <c r="A9" s="17">
        <v>6</v>
      </c>
      <c r="B9" s="17" t="s">
        <v>16</v>
      </c>
      <c r="C9" s="18" t="s">
        <v>47</v>
      </c>
      <c r="D9" s="18" t="s">
        <v>46</v>
      </c>
      <c r="E9" s="15">
        <v>1526.1</v>
      </c>
      <c r="F9" s="15">
        <v>863.6</v>
      </c>
      <c r="G9" s="16">
        <f t="shared" si="0"/>
        <v>56.58869012515563</v>
      </c>
    </row>
    <row r="10" spans="1:8" s="3" customFormat="1" ht="21" customHeight="1">
      <c r="A10" s="17">
        <v>7</v>
      </c>
      <c r="B10" s="17" t="s">
        <v>17</v>
      </c>
      <c r="C10" s="18" t="s">
        <v>62</v>
      </c>
      <c r="D10" s="18" t="s">
        <v>47</v>
      </c>
      <c r="E10" s="16">
        <v>348</v>
      </c>
      <c r="F10" s="16">
        <v>218</v>
      </c>
      <c r="G10" s="16">
        <f t="shared" si="0"/>
        <v>62.643678160919535</v>
      </c>
    </row>
    <row r="11" spans="1:8" s="3" customFormat="1" ht="21" customHeight="1">
      <c r="A11" s="17">
        <v>8</v>
      </c>
      <c r="B11" s="17" t="s">
        <v>18</v>
      </c>
      <c r="C11" s="18" t="s">
        <v>62</v>
      </c>
      <c r="D11" s="18" t="s">
        <v>68</v>
      </c>
      <c r="E11" s="16">
        <v>348</v>
      </c>
      <c r="F11" s="16">
        <v>429</v>
      </c>
      <c r="G11" s="16">
        <f t="shared" si="0"/>
        <v>123.27586206896552</v>
      </c>
    </row>
    <row r="12" spans="1:8" s="3" customFormat="1" ht="33" customHeight="1">
      <c r="A12" s="17"/>
      <c r="B12" s="27" t="s">
        <v>107</v>
      </c>
      <c r="C12" s="18" t="s">
        <v>62</v>
      </c>
      <c r="D12" s="18" t="s">
        <v>109</v>
      </c>
      <c r="E12" s="16"/>
      <c r="F12" s="16"/>
      <c r="G12" s="16"/>
    </row>
    <row r="13" spans="1:8" s="3" customFormat="1" ht="21" customHeight="1">
      <c r="A13" s="17">
        <v>9</v>
      </c>
      <c r="B13" s="17" t="s">
        <v>106</v>
      </c>
      <c r="C13" s="18" t="s">
        <v>62</v>
      </c>
      <c r="D13" s="18" t="s">
        <v>105</v>
      </c>
      <c r="E13" s="16"/>
      <c r="F13" s="16">
        <v>15</v>
      </c>
      <c r="G13" s="16"/>
    </row>
    <row r="14" spans="1:8" s="3" customFormat="1" ht="31.5" customHeight="1">
      <c r="A14" s="17"/>
      <c r="B14" s="27" t="s">
        <v>107</v>
      </c>
      <c r="C14" s="18" t="s">
        <v>62</v>
      </c>
      <c r="D14" s="18" t="s">
        <v>101</v>
      </c>
      <c r="E14" s="16"/>
      <c r="F14" s="16">
        <v>45</v>
      </c>
      <c r="G14" s="16"/>
    </row>
    <row r="15" spans="1:8" s="3" customFormat="1" ht="21" customHeight="1">
      <c r="A15" s="17">
        <v>10</v>
      </c>
      <c r="B15" s="17" t="s">
        <v>4</v>
      </c>
      <c r="C15" s="18" t="s">
        <v>62</v>
      </c>
      <c r="D15" s="18" t="s">
        <v>66</v>
      </c>
      <c r="E15" s="15">
        <v>14.6</v>
      </c>
      <c r="F15" s="15">
        <v>37.5</v>
      </c>
      <c r="G15" s="16">
        <f t="shared" si="0"/>
        <v>256.84931506849318</v>
      </c>
    </row>
    <row r="16" spans="1:8" s="3" customFormat="1" ht="21" customHeight="1">
      <c r="A16" s="17"/>
      <c r="B16" s="17" t="s">
        <v>111</v>
      </c>
      <c r="C16" s="18" t="s">
        <v>62</v>
      </c>
      <c r="D16" s="18" t="s">
        <v>110</v>
      </c>
      <c r="E16" s="15"/>
      <c r="F16" s="16">
        <v>30</v>
      </c>
      <c r="G16" s="16"/>
    </row>
    <row r="17" spans="1:8" s="3" customFormat="1" ht="21" customHeight="1">
      <c r="A17" s="17">
        <v>11</v>
      </c>
      <c r="B17" s="27" t="s">
        <v>5</v>
      </c>
      <c r="C17" s="18" t="s">
        <v>62</v>
      </c>
      <c r="D17" s="18" t="s">
        <v>64</v>
      </c>
      <c r="E17" s="15">
        <v>14.6</v>
      </c>
      <c r="F17" s="15"/>
      <c r="G17" s="16">
        <f t="shared" si="0"/>
        <v>0</v>
      </c>
    </row>
    <row r="18" spans="1:8" s="3" customFormat="1" ht="28.5" customHeight="1">
      <c r="A18" s="17">
        <v>12</v>
      </c>
      <c r="B18" s="27" t="s">
        <v>19</v>
      </c>
      <c r="C18" s="18" t="s">
        <v>62</v>
      </c>
      <c r="D18" s="18" t="s">
        <v>63</v>
      </c>
      <c r="E18" s="15">
        <v>146.19999999999999</v>
      </c>
      <c r="F18" s="16">
        <v>50</v>
      </c>
      <c r="G18" s="16">
        <f t="shared" si="0"/>
        <v>34.199726402188787</v>
      </c>
    </row>
    <row r="19" spans="1:8" s="3" customFormat="1" ht="30" customHeight="1">
      <c r="A19" s="17">
        <v>13</v>
      </c>
      <c r="B19" s="27" t="s">
        <v>20</v>
      </c>
      <c r="C19" s="18" t="s">
        <v>62</v>
      </c>
      <c r="D19" s="18" t="s">
        <v>65</v>
      </c>
      <c r="E19" s="15">
        <v>495.6</v>
      </c>
      <c r="F19" s="15">
        <v>246.8</v>
      </c>
      <c r="G19" s="16">
        <f t="shared" si="0"/>
        <v>49.798224374495561</v>
      </c>
    </row>
    <row r="20" spans="1:8" s="3" customFormat="1" ht="27.75" customHeight="1">
      <c r="A20" s="17">
        <v>14</v>
      </c>
      <c r="B20" s="67" t="s">
        <v>86</v>
      </c>
      <c r="C20" s="19" t="s">
        <v>62</v>
      </c>
      <c r="D20" s="19" t="s">
        <v>55</v>
      </c>
      <c r="E20" s="16">
        <v>0</v>
      </c>
      <c r="F20" s="15">
        <v>0</v>
      </c>
      <c r="G20" s="16"/>
    </row>
    <row r="21" spans="1:8" s="3" customFormat="1" ht="31.5" customHeight="1">
      <c r="A21" s="17">
        <v>15</v>
      </c>
      <c r="B21" s="27" t="s">
        <v>6</v>
      </c>
      <c r="C21" s="18" t="s">
        <v>62</v>
      </c>
      <c r="D21" s="18" t="s">
        <v>52</v>
      </c>
      <c r="E21" s="15">
        <v>128.69999999999999</v>
      </c>
      <c r="F21" s="15">
        <v>0</v>
      </c>
      <c r="G21" s="16">
        <f t="shared" si="0"/>
        <v>0</v>
      </c>
    </row>
    <row r="22" spans="1:8" s="3" customFormat="1" ht="15.75" customHeight="1">
      <c r="A22" s="17">
        <v>16</v>
      </c>
      <c r="B22" s="27" t="s">
        <v>31</v>
      </c>
      <c r="C22" s="18" t="s">
        <v>55</v>
      </c>
      <c r="D22" s="18" t="s">
        <v>56</v>
      </c>
      <c r="E22" s="16">
        <v>4546.6000000000004</v>
      </c>
      <c r="F22" s="16">
        <v>2591.9</v>
      </c>
      <c r="G22" s="16">
        <f t="shared" si="0"/>
        <v>57.007434126600096</v>
      </c>
    </row>
    <row r="23" spans="1:8" s="3" customFormat="1" ht="24.75" customHeight="1">
      <c r="A23" s="17">
        <v>17</v>
      </c>
      <c r="B23" s="27" t="s">
        <v>57</v>
      </c>
      <c r="C23" s="18" t="s">
        <v>55</v>
      </c>
      <c r="D23" s="18" t="s">
        <v>58</v>
      </c>
      <c r="E23" s="15">
        <v>0</v>
      </c>
      <c r="F23" s="15">
        <v>10.5</v>
      </c>
      <c r="G23" s="16"/>
    </row>
    <row r="24" spans="1:8" s="3" customFormat="1" ht="32.25" customHeight="1">
      <c r="A24" s="17">
        <v>18</v>
      </c>
      <c r="B24" s="27" t="s">
        <v>32</v>
      </c>
      <c r="C24" s="18" t="s">
        <v>55</v>
      </c>
      <c r="D24" s="18" t="s">
        <v>59</v>
      </c>
      <c r="E24" s="15">
        <v>791.7</v>
      </c>
      <c r="F24" s="15">
        <v>229.2</v>
      </c>
      <c r="G24" s="16">
        <f t="shared" si="0"/>
        <v>28.950359984842738</v>
      </c>
    </row>
    <row r="25" spans="1:8" s="3" customFormat="1" ht="23.25" customHeight="1">
      <c r="A25" s="17">
        <v>19</v>
      </c>
      <c r="B25" s="17" t="s">
        <v>22</v>
      </c>
      <c r="C25" s="18" t="s">
        <v>55</v>
      </c>
      <c r="D25" s="18" t="s">
        <v>60</v>
      </c>
      <c r="E25" s="15">
        <v>1783.7</v>
      </c>
      <c r="F25" s="16">
        <v>1122</v>
      </c>
      <c r="G25" s="16">
        <f t="shared" si="0"/>
        <v>62.902954532712897</v>
      </c>
    </row>
    <row r="26" spans="1:8" s="3" customFormat="1" ht="27" customHeight="1">
      <c r="A26" s="17">
        <v>20</v>
      </c>
      <c r="B26" s="17" t="s">
        <v>33</v>
      </c>
      <c r="C26" s="18" t="s">
        <v>61</v>
      </c>
      <c r="D26" s="18" t="s">
        <v>56</v>
      </c>
      <c r="E26" s="15">
        <v>36.6</v>
      </c>
      <c r="F26" s="16">
        <v>301</v>
      </c>
      <c r="G26" s="16">
        <f t="shared" si="0"/>
        <v>822.40437158469945</v>
      </c>
      <c r="H26" s="9"/>
    </row>
    <row r="27" spans="1:8" s="3" customFormat="1" ht="21" customHeight="1">
      <c r="A27" s="17"/>
      <c r="B27" s="17" t="s">
        <v>108</v>
      </c>
      <c r="C27" s="18" t="s">
        <v>77</v>
      </c>
      <c r="D27" s="18" t="s">
        <v>56</v>
      </c>
      <c r="E27" s="30">
        <v>0</v>
      </c>
      <c r="F27" s="16">
        <v>478.1</v>
      </c>
      <c r="G27" s="16"/>
      <c r="H27" s="9"/>
    </row>
    <row r="28" spans="1:8" s="3" customFormat="1" ht="21" customHeight="1">
      <c r="A28" s="17">
        <v>21</v>
      </c>
      <c r="B28" s="17" t="s">
        <v>69</v>
      </c>
      <c r="C28" s="18" t="s">
        <v>67</v>
      </c>
      <c r="D28" s="18" t="s">
        <v>46</v>
      </c>
      <c r="E28" s="15">
        <v>7.3</v>
      </c>
      <c r="F28" s="15">
        <v>0</v>
      </c>
      <c r="G28" s="16">
        <f t="shared" si="0"/>
        <v>0</v>
      </c>
    </row>
    <row r="29" spans="1:8" s="3" customFormat="1" ht="21" customHeight="1">
      <c r="A29" s="17">
        <v>22</v>
      </c>
      <c r="B29" s="17" t="s">
        <v>89</v>
      </c>
      <c r="C29" s="18" t="s">
        <v>67</v>
      </c>
      <c r="D29" s="18" t="s">
        <v>90</v>
      </c>
      <c r="E29" s="15">
        <v>731</v>
      </c>
      <c r="F29" s="15">
        <v>0</v>
      </c>
      <c r="G29" s="16">
        <f t="shared" si="0"/>
        <v>0</v>
      </c>
    </row>
    <row r="30" spans="1:8" s="3" customFormat="1" ht="21" customHeight="1">
      <c r="A30" s="17">
        <v>23</v>
      </c>
      <c r="B30" s="17" t="s">
        <v>7</v>
      </c>
      <c r="C30" s="18" t="s">
        <v>67</v>
      </c>
      <c r="D30" s="18" t="s">
        <v>44</v>
      </c>
      <c r="E30" s="15">
        <v>2631.6</v>
      </c>
      <c r="F30" s="15">
        <v>2462.8000000000002</v>
      </c>
      <c r="G30" s="16">
        <f t="shared" si="0"/>
        <v>93.585651314789487</v>
      </c>
    </row>
    <row r="31" spans="1:8" s="3" customFormat="1" ht="21" customHeight="1">
      <c r="A31" s="17">
        <v>24</v>
      </c>
      <c r="B31" s="17" t="s">
        <v>8</v>
      </c>
      <c r="C31" s="18" t="s">
        <v>67</v>
      </c>
      <c r="D31" s="18" t="s">
        <v>44</v>
      </c>
      <c r="E31" s="15">
        <v>2631.6</v>
      </c>
      <c r="F31" s="16">
        <v>1878</v>
      </c>
      <c r="G31" s="16">
        <f t="shared" si="0"/>
        <v>71.363429092567259</v>
      </c>
    </row>
    <row r="32" spans="1:8" s="3" customFormat="1" ht="21" customHeight="1">
      <c r="A32" s="17">
        <v>25</v>
      </c>
      <c r="B32" s="17" t="s">
        <v>9</v>
      </c>
      <c r="C32" s="18" t="s">
        <v>67</v>
      </c>
      <c r="D32" s="18" t="s">
        <v>44</v>
      </c>
      <c r="E32" s="15">
        <v>1315.8</v>
      </c>
      <c r="F32" s="16">
        <v>813</v>
      </c>
      <c r="G32" s="16">
        <f t="shared" si="0"/>
        <v>61.787505699954401</v>
      </c>
    </row>
    <row r="33" spans="1:7" s="3" customFormat="1" ht="21" customHeight="1">
      <c r="A33" s="17">
        <v>26</v>
      </c>
      <c r="B33" s="17" t="s">
        <v>12</v>
      </c>
      <c r="C33" s="18" t="s">
        <v>67</v>
      </c>
      <c r="D33" s="18" t="s">
        <v>70</v>
      </c>
      <c r="E33" s="15">
        <v>1266.5</v>
      </c>
      <c r="F33" s="16">
        <v>970</v>
      </c>
      <c r="G33" s="16">
        <f t="shared" si="0"/>
        <v>76.589024871693638</v>
      </c>
    </row>
    <row r="34" spans="1:7" s="3" customFormat="1" ht="21" customHeight="1">
      <c r="A34" s="17">
        <v>27</v>
      </c>
      <c r="B34" s="17" t="s">
        <v>23</v>
      </c>
      <c r="C34" s="18" t="s">
        <v>67</v>
      </c>
      <c r="D34" s="18" t="s">
        <v>70</v>
      </c>
      <c r="E34" s="15">
        <v>1608.2</v>
      </c>
      <c r="F34" s="16">
        <v>1301</v>
      </c>
      <c r="G34" s="16">
        <f t="shared" si="0"/>
        <v>80.897898271359281</v>
      </c>
    </row>
    <row r="35" spans="1:7" s="3" customFormat="1" ht="21" customHeight="1">
      <c r="A35" s="17">
        <v>28</v>
      </c>
      <c r="B35" s="17" t="s">
        <v>11</v>
      </c>
      <c r="C35" s="18" t="s">
        <v>67</v>
      </c>
      <c r="D35" s="18" t="s">
        <v>70</v>
      </c>
      <c r="E35" s="15">
        <v>842.1</v>
      </c>
      <c r="F35" s="16">
        <v>864</v>
      </c>
      <c r="G35" s="16">
        <f t="shared" si="0"/>
        <v>102.60064125400783</v>
      </c>
    </row>
    <row r="36" spans="1:7" s="3" customFormat="1" ht="21" customHeight="1">
      <c r="A36" s="17">
        <v>29</v>
      </c>
      <c r="B36" s="17" t="s">
        <v>10</v>
      </c>
      <c r="C36" s="18" t="s">
        <v>67</v>
      </c>
      <c r="D36" s="18" t="s">
        <v>64</v>
      </c>
      <c r="E36" s="16">
        <v>6746</v>
      </c>
      <c r="F36" s="15">
        <v>6890.5</v>
      </c>
      <c r="G36" s="16">
        <f t="shared" si="0"/>
        <v>102.14201008004744</v>
      </c>
    </row>
    <row r="37" spans="1:7" s="3" customFormat="1" ht="21" customHeight="1">
      <c r="A37" s="17">
        <v>30</v>
      </c>
      <c r="B37" s="17" t="s">
        <v>3</v>
      </c>
      <c r="C37" s="18" t="s">
        <v>67</v>
      </c>
      <c r="D37" s="18" t="s">
        <v>51</v>
      </c>
      <c r="E37" s="16">
        <v>29.2</v>
      </c>
      <c r="F37" s="16">
        <v>51</v>
      </c>
      <c r="G37" s="16">
        <f t="shared" si="0"/>
        <v>174.65753424657535</v>
      </c>
    </row>
    <row r="38" spans="1:7" s="3" customFormat="1" ht="21" customHeight="1">
      <c r="A38" s="17">
        <v>31</v>
      </c>
      <c r="B38" s="17" t="s">
        <v>0</v>
      </c>
      <c r="C38" s="18" t="s">
        <v>52</v>
      </c>
      <c r="D38" s="18" t="s">
        <v>53</v>
      </c>
      <c r="E38" s="15">
        <v>1827.5</v>
      </c>
      <c r="F38" s="16">
        <v>2156.6</v>
      </c>
      <c r="G38" s="16">
        <f t="shared" si="0"/>
        <v>118.00820793433653</v>
      </c>
    </row>
    <row r="39" spans="1:7" s="3" customFormat="1" ht="21" customHeight="1" thickBot="1">
      <c r="A39" s="31">
        <v>32</v>
      </c>
      <c r="B39" s="31" t="s">
        <v>1</v>
      </c>
      <c r="C39" s="32" t="s">
        <v>52</v>
      </c>
      <c r="D39" s="32" t="s">
        <v>54</v>
      </c>
      <c r="E39" s="45">
        <v>731</v>
      </c>
      <c r="F39" s="45">
        <v>711</v>
      </c>
      <c r="G39" s="45">
        <f t="shared" si="0"/>
        <v>97.264021887824896</v>
      </c>
    </row>
    <row r="40" spans="1:7" s="4" customFormat="1" ht="21" customHeight="1" thickBot="1">
      <c r="A40" s="39">
        <v>1</v>
      </c>
      <c r="B40" s="128" t="s">
        <v>92</v>
      </c>
      <c r="C40" s="128"/>
      <c r="D40" s="128"/>
      <c r="E40" s="43">
        <f>SUM(E4:E39)</f>
        <v>61986.39999999998</v>
      </c>
      <c r="F40" s="124">
        <f>SUM(F4:F39)</f>
        <v>52305</v>
      </c>
      <c r="G40" s="74">
        <f t="shared" si="0"/>
        <v>84.381412696978714</v>
      </c>
    </row>
    <row r="41" spans="1:7" s="3" customFormat="1" ht="21" customHeight="1">
      <c r="A41" s="20"/>
      <c r="B41" s="20" t="s">
        <v>98</v>
      </c>
      <c r="C41" s="21"/>
      <c r="D41" s="21"/>
      <c r="E41" s="16"/>
      <c r="F41" s="15"/>
      <c r="G41" s="37"/>
    </row>
    <row r="42" spans="1:7" s="3" customFormat="1" ht="21" customHeight="1">
      <c r="A42" s="17">
        <v>1</v>
      </c>
      <c r="B42" s="17" t="s">
        <v>24</v>
      </c>
      <c r="C42" s="18" t="s">
        <v>44</v>
      </c>
      <c r="D42" s="18" t="s">
        <v>45</v>
      </c>
      <c r="E42" s="23">
        <v>33.6</v>
      </c>
      <c r="F42" s="16">
        <v>40.5</v>
      </c>
      <c r="G42" s="16">
        <f t="shared" si="0"/>
        <v>120.53571428571428</v>
      </c>
    </row>
    <row r="43" spans="1:7" s="3" customFormat="1" ht="21" customHeight="1">
      <c r="A43" s="17">
        <v>2</v>
      </c>
      <c r="B43" s="17" t="s">
        <v>14</v>
      </c>
      <c r="C43" s="18" t="s">
        <v>44</v>
      </c>
      <c r="D43" s="18" t="s">
        <v>46</v>
      </c>
      <c r="E43" s="23">
        <v>3465.1</v>
      </c>
      <c r="F43" s="15">
        <v>1992.5</v>
      </c>
      <c r="G43" s="16">
        <f t="shared" si="0"/>
        <v>57.501947995728841</v>
      </c>
    </row>
    <row r="44" spans="1:7" s="3" customFormat="1" ht="21" customHeight="1">
      <c r="A44" s="17">
        <v>3</v>
      </c>
      <c r="B44" s="17" t="s">
        <v>15</v>
      </c>
      <c r="C44" s="18" t="s">
        <v>47</v>
      </c>
      <c r="D44" s="18" t="s">
        <v>45</v>
      </c>
      <c r="E44" s="23">
        <v>5639</v>
      </c>
      <c r="F44" s="15">
        <v>3975.3</v>
      </c>
      <c r="G44" s="16">
        <f t="shared" si="0"/>
        <v>70.496541940060297</v>
      </c>
    </row>
    <row r="45" spans="1:7" s="3" customFormat="1" ht="21" customHeight="1">
      <c r="A45" s="17">
        <v>4</v>
      </c>
      <c r="B45" s="17" t="s">
        <v>17</v>
      </c>
      <c r="C45" s="18" t="s">
        <v>62</v>
      </c>
      <c r="D45" s="18" t="s">
        <v>70</v>
      </c>
      <c r="E45" s="23">
        <v>48.2</v>
      </c>
      <c r="F45" s="16">
        <v>66</v>
      </c>
      <c r="G45" s="16">
        <f t="shared" si="0"/>
        <v>136.92946058091286</v>
      </c>
    </row>
    <row r="46" spans="1:7" s="3" customFormat="1" ht="21" customHeight="1">
      <c r="A46" s="17">
        <v>5</v>
      </c>
      <c r="B46" s="17" t="s">
        <v>18</v>
      </c>
      <c r="C46" s="18" t="s">
        <v>62</v>
      </c>
      <c r="D46" s="18" t="s">
        <v>83</v>
      </c>
      <c r="E46" s="23">
        <v>48.2</v>
      </c>
      <c r="F46" s="16">
        <v>66</v>
      </c>
      <c r="G46" s="16">
        <f t="shared" si="0"/>
        <v>136.92946058091286</v>
      </c>
    </row>
    <row r="47" spans="1:7" s="3" customFormat="1" ht="21" customHeight="1">
      <c r="A47" s="17">
        <v>6</v>
      </c>
      <c r="B47" s="17" t="s">
        <v>84</v>
      </c>
      <c r="C47" s="18" t="s">
        <v>55</v>
      </c>
      <c r="D47" s="18" t="s">
        <v>59</v>
      </c>
      <c r="E47" s="23">
        <v>0</v>
      </c>
      <c r="F47" s="15">
        <v>28.9</v>
      </c>
      <c r="G47" s="16"/>
    </row>
    <row r="48" spans="1:7" s="3" customFormat="1" ht="21" customHeight="1">
      <c r="A48" s="17">
        <v>7</v>
      </c>
      <c r="B48" s="17" t="s">
        <v>21</v>
      </c>
      <c r="C48" s="18" t="s">
        <v>55</v>
      </c>
      <c r="D48" s="18" t="s">
        <v>56</v>
      </c>
      <c r="E48" s="26">
        <v>689</v>
      </c>
      <c r="F48" s="15">
        <v>680.3</v>
      </c>
      <c r="G48" s="16">
        <f t="shared" si="0"/>
        <v>98.73730043541363</v>
      </c>
    </row>
    <row r="49" spans="1:7" s="3" customFormat="1" ht="21" customHeight="1">
      <c r="A49" s="17">
        <v>8</v>
      </c>
      <c r="B49" s="17" t="s">
        <v>25</v>
      </c>
      <c r="C49" s="18" t="s">
        <v>67</v>
      </c>
      <c r="D49" s="18" t="s">
        <v>44</v>
      </c>
      <c r="E49" s="23">
        <v>1206.2</v>
      </c>
      <c r="F49" s="16">
        <v>766.5</v>
      </c>
      <c r="G49" s="16">
        <f t="shared" si="0"/>
        <v>63.546675509865693</v>
      </c>
    </row>
    <row r="50" spans="1:7" s="3" customFormat="1" ht="21" customHeight="1" thickBot="1">
      <c r="A50" s="31">
        <v>9</v>
      </c>
      <c r="B50" s="31" t="s">
        <v>41</v>
      </c>
      <c r="C50" s="32" t="s">
        <v>67</v>
      </c>
      <c r="D50" s="32" t="s">
        <v>70</v>
      </c>
      <c r="E50" s="33">
        <v>394.7</v>
      </c>
      <c r="F50" s="45">
        <v>406.5</v>
      </c>
      <c r="G50" s="45">
        <f t="shared" si="0"/>
        <v>102.98961236382063</v>
      </c>
    </row>
    <row r="51" spans="1:7" s="4" customFormat="1" ht="21" customHeight="1" thickBot="1">
      <c r="A51" s="39">
        <v>2</v>
      </c>
      <c r="B51" s="40" t="s">
        <v>34</v>
      </c>
      <c r="C51" s="41"/>
      <c r="D51" s="41"/>
      <c r="E51" s="42">
        <f>SUM(E42:E50)</f>
        <v>11524.000000000004</v>
      </c>
      <c r="F51" s="124">
        <f>SUM(F42:F50)</f>
        <v>8022.5</v>
      </c>
      <c r="G51" s="74">
        <f>F51/E51*100</f>
        <v>69.615584866365822</v>
      </c>
    </row>
    <row r="52" spans="1:7" s="3" customFormat="1" ht="21" customHeight="1">
      <c r="A52" s="35"/>
      <c r="B52" s="35" t="s">
        <v>97</v>
      </c>
      <c r="C52" s="36"/>
      <c r="D52" s="36"/>
      <c r="E52" s="37"/>
      <c r="F52" s="44"/>
      <c r="G52" s="37"/>
    </row>
    <row r="53" spans="1:7" s="3" customFormat="1" ht="21" customHeight="1">
      <c r="A53" s="17">
        <v>1</v>
      </c>
      <c r="B53" s="17" t="s">
        <v>24</v>
      </c>
      <c r="C53" s="18" t="s">
        <v>44</v>
      </c>
      <c r="D53" s="18" t="s">
        <v>45</v>
      </c>
      <c r="E53" s="16">
        <v>0.4</v>
      </c>
      <c r="F53" s="15"/>
      <c r="G53" s="16">
        <f t="shared" si="0"/>
        <v>0</v>
      </c>
    </row>
    <row r="54" spans="1:7" s="3" customFormat="1" ht="21" customHeight="1">
      <c r="A54" s="17">
        <v>2</v>
      </c>
      <c r="B54" s="17" t="s">
        <v>14</v>
      </c>
      <c r="C54" s="18" t="s">
        <v>44</v>
      </c>
      <c r="D54" s="18" t="s">
        <v>46</v>
      </c>
      <c r="E54" s="23">
        <v>1957.9</v>
      </c>
      <c r="F54" s="15">
        <v>1545.2</v>
      </c>
      <c r="G54" s="16">
        <f t="shared" si="0"/>
        <v>78.92129322233005</v>
      </c>
    </row>
    <row r="55" spans="1:7" s="3" customFormat="1" ht="21" customHeight="1">
      <c r="A55" s="17">
        <v>3</v>
      </c>
      <c r="B55" s="17" t="s">
        <v>15</v>
      </c>
      <c r="C55" s="18" t="s">
        <v>47</v>
      </c>
      <c r="D55" s="18" t="s">
        <v>45</v>
      </c>
      <c r="E55" s="23">
        <v>3357.5</v>
      </c>
      <c r="F55" s="15">
        <v>2380.8000000000002</v>
      </c>
      <c r="G55" s="16">
        <f t="shared" si="0"/>
        <v>70.909903201787046</v>
      </c>
    </row>
    <row r="56" spans="1:7" s="3" customFormat="1" ht="21" customHeight="1">
      <c r="A56" s="17">
        <v>4</v>
      </c>
      <c r="B56" s="17" t="s">
        <v>17</v>
      </c>
      <c r="C56" s="18" t="s">
        <v>62</v>
      </c>
      <c r="D56" s="18" t="s">
        <v>47</v>
      </c>
      <c r="E56" s="23">
        <v>43.9</v>
      </c>
      <c r="F56" s="15">
        <v>32.5</v>
      </c>
      <c r="G56" s="16">
        <f t="shared" si="0"/>
        <v>74.031890660592254</v>
      </c>
    </row>
    <row r="57" spans="1:7" s="3" customFormat="1" ht="21" customHeight="1">
      <c r="A57" s="17">
        <v>5</v>
      </c>
      <c r="B57" s="17" t="s">
        <v>18</v>
      </c>
      <c r="C57" s="18" t="s">
        <v>62</v>
      </c>
      <c r="D57" s="18" t="s">
        <v>44</v>
      </c>
      <c r="E57" s="23">
        <v>43.9</v>
      </c>
      <c r="F57" s="15">
        <v>32.5</v>
      </c>
      <c r="G57" s="16">
        <f t="shared" si="0"/>
        <v>74.031890660592254</v>
      </c>
    </row>
    <row r="58" spans="1:7" s="3" customFormat="1" ht="21" customHeight="1">
      <c r="A58" s="17">
        <v>6</v>
      </c>
      <c r="B58" s="17" t="s">
        <v>31</v>
      </c>
      <c r="C58" s="18" t="s">
        <v>55</v>
      </c>
      <c r="D58" s="18" t="s">
        <v>56</v>
      </c>
      <c r="E58" s="26">
        <v>7105</v>
      </c>
      <c r="F58" s="15">
        <v>1165.8</v>
      </c>
      <c r="G58" s="16">
        <f t="shared" si="0"/>
        <v>16.408163265306122</v>
      </c>
    </row>
    <row r="59" spans="1:7" s="3" customFormat="1" ht="21" customHeight="1" thickBot="1">
      <c r="A59" s="31">
        <v>7</v>
      </c>
      <c r="B59" s="31" t="s">
        <v>71</v>
      </c>
      <c r="C59" s="32" t="s">
        <v>67</v>
      </c>
      <c r="D59" s="32" t="s">
        <v>44</v>
      </c>
      <c r="E59" s="33">
        <v>657.9</v>
      </c>
      <c r="F59" s="34">
        <v>712.5</v>
      </c>
      <c r="G59" s="45">
        <f t="shared" si="0"/>
        <v>108.29913360693115</v>
      </c>
    </row>
    <row r="60" spans="1:7" s="4" customFormat="1" ht="21" customHeight="1" thickBot="1">
      <c r="A60" s="39">
        <v>3</v>
      </c>
      <c r="B60" s="40" t="s">
        <v>35</v>
      </c>
      <c r="C60" s="41"/>
      <c r="D60" s="41"/>
      <c r="E60" s="42">
        <f>SUM(E53:E59)</f>
        <v>13166.499999999998</v>
      </c>
      <c r="F60" s="126">
        <f>SUM(F53:F59)</f>
        <v>5869.3</v>
      </c>
      <c r="G60" s="74">
        <f t="shared" si="0"/>
        <v>44.577526297801242</v>
      </c>
    </row>
    <row r="61" spans="1:7" s="3" customFormat="1" ht="21" customHeight="1">
      <c r="A61" s="35"/>
      <c r="B61" s="35" t="s">
        <v>96</v>
      </c>
      <c r="C61" s="36"/>
      <c r="D61" s="36"/>
      <c r="E61" s="37"/>
      <c r="F61" s="44"/>
      <c r="G61" s="37"/>
    </row>
    <row r="62" spans="1:7" s="3" customFormat="1" ht="21" customHeight="1">
      <c r="A62" s="17">
        <v>1</v>
      </c>
      <c r="B62" s="17" t="s">
        <v>24</v>
      </c>
      <c r="C62" s="18" t="s">
        <v>44</v>
      </c>
      <c r="D62" s="18" t="s">
        <v>49</v>
      </c>
      <c r="E62" s="16">
        <v>30.8</v>
      </c>
      <c r="F62" s="15">
        <v>0</v>
      </c>
      <c r="G62" s="16">
        <f t="shared" si="0"/>
        <v>0</v>
      </c>
    </row>
    <row r="63" spans="1:7" s="3" customFormat="1" ht="21" customHeight="1">
      <c r="A63" s="17">
        <v>2</v>
      </c>
      <c r="B63" s="17" t="s">
        <v>14</v>
      </c>
      <c r="C63" s="18" t="s">
        <v>44</v>
      </c>
      <c r="D63" s="18" t="s">
        <v>46</v>
      </c>
      <c r="E63" s="23">
        <v>2283.1</v>
      </c>
      <c r="F63" s="15">
        <v>1022.8</v>
      </c>
      <c r="G63" s="16">
        <f t="shared" si="0"/>
        <v>44.798738557224823</v>
      </c>
    </row>
    <row r="64" spans="1:7" s="3" customFormat="1" ht="21" customHeight="1">
      <c r="A64" s="17">
        <v>3</v>
      </c>
      <c r="B64" s="17" t="s">
        <v>15</v>
      </c>
      <c r="C64" s="18" t="s">
        <v>47</v>
      </c>
      <c r="D64" s="18" t="s">
        <v>45</v>
      </c>
      <c r="E64" s="23">
        <v>4074.7</v>
      </c>
      <c r="F64" s="15">
        <v>4108.1000000000004</v>
      </c>
      <c r="G64" s="16">
        <f t="shared" si="0"/>
        <v>100.81969224728202</v>
      </c>
    </row>
    <row r="65" spans="1:7" s="3" customFormat="1" ht="21" customHeight="1">
      <c r="A65" s="17">
        <v>4</v>
      </c>
      <c r="B65" s="17" t="s">
        <v>17</v>
      </c>
      <c r="C65" s="18" t="s">
        <v>62</v>
      </c>
      <c r="D65" s="18" t="s">
        <v>70</v>
      </c>
      <c r="E65" s="23">
        <v>43.9</v>
      </c>
      <c r="F65" s="15">
        <v>12.5</v>
      </c>
      <c r="G65" s="16">
        <f t="shared" si="0"/>
        <v>28.473804100227788</v>
      </c>
    </row>
    <row r="66" spans="1:7" s="3" customFormat="1" ht="21" customHeight="1">
      <c r="A66" s="17">
        <v>5</v>
      </c>
      <c r="B66" s="17" t="s">
        <v>18</v>
      </c>
      <c r="C66" s="18" t="s">
        <v>62</v>
      </c>
      <c r="D66" s="18" t="s">
        <v>68</v>
      </c>
      <c r="E66" s="23">
        <v>43.9</v>
      </c>
      <c r="F66" s="15">
        <v>12.5</v>
      </c>
      <c r="G66" s="16">
        <f t="shared" si="0"/>
        <v>28.473804100227788</v>
      </c>
    </row>
    <row r="67" spans="1:7" s="3" customFormat="1" ht="21" customHeight="1">
      <c r="A67" s="17">
        <v>6</v>
      </c>
      <c r="B67" s="17" t="s">
        <v>21</v>
      </c>
      <c r="C67" s="18" t="s">
        <v>55</v>
      </c>
      <c r="D67" s="18" t="s">
        <v>56</v>
      </c>
      <c r="E67" s="23">
        <v>2441.5</v>
      </c>
      <c r="F67" s="15">
        <v>1999.7</v>
      </c>
      <c r="G67" s="16">
        <f t="shared" si="0"/>
        <v>81.9045668646324</v>
      </c>
    </row>
    <row r="68" spans="1:7" s="3" customFormat="1" ht="21" customHeight="1">
      <c r="A68" s="17">
        <v>7</v>
      </c>
      <c r="B68" s="17" t="s">
        <v>87</v>
      </c>
      <c r="C68" s="18" t="s">
        <v>55</v>
      </c>
      <c r="D68" s="18" t="s">
        <v>59</v>
      </c>
      <c r="E68" s="23">
        <v>263.2</v>
      </c>
      <c r="F68" s="16">
        <v>200</v>
      </c>
      <c r="G68" s="16">
        <f t="shared" si="0"/>
        <v>75.987841945288764</v>
      </c>
    </row>
    <row r="69" spans="1:7" s="3" customFormat="1" ht="21" customHeight="1" thickBot="1">
      <c r="A69" s="31">
        <v>8</v>
      </c>
      <c r="B69" s="31" t="s">
        <v>30</v>
      </c>
      <c r="C69" s="32" t="s">
        <v>77</v>
      </c>
      <c r="D69" s="32" t="s">
        <v>56</v>
      </c>
      <c r="E69" s="33">
        <v>0</v>
      </c>
      <c r="F69" s="34">
        <v>256.89999999999998</v>
      </c>
      <c r="G69" s="45"/>
    </row>
    <row r="70" spans="1:7" s="4" customFormat="1" ht="21" customHeight="1" thickBot="1">
      <c r="A70" s="39">
        <v>4</v>
      </c>
      <c r="B70" s="40" t="s">
        <v>36</v>
      </c>
      <c r="C70" s="41"/>
      <c r="D70" s="41"/>
      <c r="E70" s="42">
        <f>SUM(E62:E69)</f>
        <v>9181.1</v>
      </c>
      <c r="F70" s="126">
        <f>SUM(F62:F69)</f>
        <v>7612.5</v>
      </c>
      <c r="G70" s="74">
        <f t="shared" ref="G70:G117" si="1">F70/E70*100</f>
        <v>82.914901264554359</v>
      </c>
    </row>
    <row r="71" spans="1:7" s="3" customFormat="1" ht="21" customHeight="1">
      <c r="A71" s="20"/>
      <c r="B71" s="20" t="s">
        <v>95</v>
      </c>
      <c r="C71" s="21"/>
      <c r="D71" s="21"/>
      <c r="E71" s="16"/>
      <c r="F71" s="15"/>
      <c r="G71" s="37"/>
    </row>
    <row r="72" spans="1:7" s="3" customFormat="1" ht="21" customHeight="1">
      <c r="A72" s="17">
        <v>1</v>
      </c>
      <c r="B72" s="17" t="s">
        <v>24</v>
      </c>
      <c r="C72" s="18" t="s">
        <v>44</v>
      </c>
      <c r="D72" s="18" t="s">
        <v>45</v>
      </c>
      <c r="E72" s="23">
        <v>6.2</v>
      </c>
      <c r="F72" s="15">
        <v>6.2</v>
      </c>
      <c r="G72" s="16">
        <f t="shared" si="1"/>
        <v>100</v>
      </c>
    </row>
    <row r="73" spans="1:7" s="3" customFormat="1" ht="21" customHeight="1">
      <c r="A73" s="17">
        <v>2</v>
      </c>
      <c r="B73" s="17" t="s">
        <v>14</v>
      </c>
      <c r="C73" s="18" t="s">
        <v>44</v>
      </c>
      <c r="D73" s="18" t="s">
        <v>46</v>
      </c>
      <c r="E73" s="23">
        <v>1444.1</v>
      </c>
      <c r="F73" s="16">
        <v>547.1</v>
      </c>
      <c r="G73" s="16">
        <f t="shared" si="1"/>
        <v>37.885188006370754</v>
      </c>
    </row>
    <row r="74" spans="1:7" s="3" customFormat="1" ht="21" customHeight="1">
      <c r="A74" s="17">
        <v>3</v>
      </c>
      <c r="B74" s="17" t="s">
        <v>15</v>
      </c>
      <c r="C74" s="18" t="s">
        <v>47</v>
      </c>
      <c r="D74" s="18" t="s">
        <v>45</v>
      </c>
      <c r="E74" s="23">
        <v>933.8</v>
      </c>
      <c r="F74" s="15">
        <v>1230.9000000000001</v>
      </c>
      <c r="G74" s="16">
        <f t="shared" si="1"/>
        <v>131.81623473977299</v>
      </c>
    </row>
    <row r="75" spans="1:7" s="3" customFormat="1" ht="21" customHeight="1">
      <c r="A75" s="17">
        <v>4</v>
      </c>
      <c r="B75" s="17" t="s">
        <v>17</v>
      </c>
      <c r="C75" s="18" t="s">
        <v>62</v>
      </c>
      <c r="D75" s="18" t="s">
        <v>70</v>
      </c>
      <c r="E75" s="23">
        <v>29.2</v>
      </c>
      <c r="F75" s="16">
        <v>25</v>
      </c>
      <c r="G75" s="16">
        <f t="shared" si="1"/>
        <v>85.61643835616438</v>
      </c>
    </row>
    <row r="76" spans="1:7" s="3" customFormat="1" ht="21" customHeight="1">
      <c r="A76" s="17">
        <v>5</v>
      </c>
      <c r="B76" s="17" t="s">
        <v>31</v>
      </c>
      <c r="C76" s="18" t="s">
        <v>55</v>
      </c>
      <c r="D76" s="18" t="s">
        <v>56</v>
      </c>
      <c r="E76" s="26">
        <v>186</v>
      </c>
      <c r="F76" s="15">
        <v>213.8</v>
      </c>
      <c r="G76" s="16">
        <f t="shared" si="1"/>
        <v>114.94623655913978</v>
      </c>
    </row>
    <row r="77" spans="1:7" s="3" customFormat="1" ht="21" customHeight="1">
      <c r="A77" s="17">
        <v>6</v>
      </c>
      <c r="B77" s="17" t="s">
        <v>72</v>
      </c>
      <c r="C77" s="18" t="s">
        <v>62</v>
      </c>
      <c r="D77" s="18" t="s">
        <v>73</v>
      </c>
      <c r="E77" s="23">
        <v>0</v>
      </c>
      <c r="F77" s="15">
        <v>0</v>
      </c>
      <c r="G77" s="16"/>
    </row>
    <row r="78" spans="1:7" s="3" customFormat="1" ht="21" customHeight="1">
      <c r="A78" s="17">
        <v>7</v>
      </c>
      <c r="B78" s="17" t="s">
        <v>74</v>
      </c>
      <c r="C78" s="18" t="s">
        <v>55</v>
      </c>
      <c r="D78" s="18" t="s">
        <v>59</v>
      </c>
      <c r="E78" s="23">
        <v>0</v>
      </c>
      <c r="F78" s="16">
        <v>50</v>
      </c>
      <c r="G78" s="16"/>
    </row>
    <row r="79" spans="1:7" s="3" customFormat="1" ht="21" customHeight="1" thickBot="1">
      <c r="A79" s="17">
        <v>8</v>
      </c>
      <c r="B79" s="31" t="s">
        <v>75</v>
      </c>
      <c r="C79" s="32" t="s">
        <v>55</v>
      </c>
      <c r="D79" s="32" t="s">
        <v>60</v>
      </c>
      <c r="E79" s="33">
        <v>0</v>
      </c>
      <c r="F79" s="34"/>
      <c r="G79" s="45"/>
    </row>
    <row r="80" spans="1:7" s="4" customFormat="1" ht="21" customHeight="1" thickBot="1">
      <c r="A80" s="72">
        <v>5</v>
      </c>
      <c r="B80" s="51" t="s">
        <v>38</v>
      </c>
      <c r="C80" s="41"/>
      <c r="D80" s="41"/>
      <c r="E80" s="46">
        <f>SUM(E72:E79)</f>
        <v>2599.2999999999997</v>
      </c>
      <c r="F80" s="75">
        <f>SUM(F72:F79)</f>
        <v>2073</v>
      </c>
      <c r="G80" s="74">
        <f t="shared" si="1"/>
        <v>79.752240987958302</v>
      </c>
    </row>
    <row r="81" spans="1:7" s="4" customFormat="1" ht="21" customHeight="1">
      <c r="A81" s="20"/>
      <c r="B81" s="35" t="s">
        <v>94</v>
      </c>
      <c r="C81" s="36"/>
      <c r="D81" s="36"/>
      <c r="E81" s="37"/>
      <c r="F81" s="38"/>
      <c r="G81" s="37"/>
    </row>
    <row r="82" spans="1:7" s="3" customFormat="1" ht="21" customHeight="1">
      <c r="A82" s="22">
        <v>1</v>
      </c>
      <c r="B82" s="17" t="s">
        <v>76</v>
      </c>
      <c r="C82" s="21" t="s">
        <v>44</v>
      </c>
      <c r="D82" s="21" t="s">
        <v>45</v>
      </c>
      <c r="E82" s="23">
        <v>0</v>
      </c>
      <c r="F82" s="15">
        <v>0</v>
      </c>
      <c r="G82" s="16"/>
    </row>
    <row r="83" spans="1:7" s="3" customFormat="1" ht="21" customHeight="1">
      <c r="A83" s="17">
        <v>2</v>
      </c>
      <c r="B83" s="17" t="s">
        <v>24</v>
      </c>
      <c r="C83" s="18" t="s">
        <v>44</v>
      </c>
      <c r="D83" s="18" t="s">
        <v>49</v>
      </c>
      <c r="E83" s="23">
        <v>6.3</v>
      </c>
      <c r="F83" s="15">
        <v>5.9</v>
      </c>
      <c r="G83" s="16">
        <f t="shared" si="1"/>
        <v>93.650793650793659</v>
      </c>
    </row>
    <row r="84" spans="1:7" s="3" customFormat="1" ht="21" customHeight="1">
      <c r="A84" s="22">
        <v>3</v>
      </c>
      <c r="B84" s="17" t="s">
        <v>14</v>
      </c>
      <c r="C84" s="18" t="s">
        <v>44</v>
      </c>
      <c r="D84" s="18" t="s">
        <v>46</v>
      </c>
      <c r="E84" s="23">
        <v>2998.6</v>
      </c>
      <c r="F84" s="15">
        <v>2183.9</v>
      </c>
      <c r="G84" s="16">
        <f t="shared" si="1"/>
        <v>72.830654305342506</v>
      </c>
    </row>
    <row r="85" spans="1:7" s="3" customFormat="1" ht="21" customHeight="1">
      <c r="A85" s="17">
        <v>4</v>
      </c>
      <c r="B85" s="17" t="s">
        <v>15</v>
      </c>
      <c r="C85" s="18" t="s">
        <v>47</v>
      </c>
      <c r="D85" s="18" t="s">
        <v>45</v>
      </c>
      <c r="E85" s="23">
        <v>3333.3</v>
      </c>
      <c r="F85" s="15">
        <v>4470.5</v>
      </c>
      <c r="G85" s="16">
        <f t="shared" si="1"/>
        <v>134.11634116341162</v>
      </c>
    </row>
    <row r="86" spans="1:7" s="3" customFormat="1" ht="21" customHeight="1">
      <c r="A86" s="22">
        <v>5</v>
      </c>
      <c r="B86" s="17" t="s">
        <v>17</v>
      </c>
      <c r="C86" s="18" t="s">
        <v>62</v>
      </c>
      <c r="D86" s="18" t="s">
        <v>70</v>
      </c>
      <c r="E86" s="23">
        <v>32.200000000000003</v>
      </c>
      <c r="F86" s="16">
        <v>20</v>
      </c>
      <c r="G86" s="16">
        <f t="shared" si="1"/>
        <v>62.11180124223602</v>
      </c>
    </row>
    <row r="87" spans="1:7" s="3" customFormat="1" ht="21" customHeight="1">
      <c r="A87" s="17">
        <v>6</v>
      </c>
      <c r="B87" s="17" t="s">
        <v>18</v>
      </c>
      <c r="C87" s="18" t="s">
        <v>62</v>
      </c>
      <c r="D87" s="18" t="s">
        <v>68</v>
      </c>
      <c r="E87" s="23">
        <v>32.200000000000003</v>
      </c>
      <c r="F87" s="16">
        <v>10</v>
      </c>
      <c r="G87" s="16">
        <f t="shared" si="1"/>
        <v>31.05590062111801</v>
      </c>
    </row>
    <row r="88" spans="1:7" s="3" customFormat="1" ht="21" customHeight="1">
      <c r="A88" s="22">
        <v>7</v>
      </c>
      <c r="B88" s="17" t="s">
        <v>31</v>
      </c>
      <c r="C88" s="18" t="s">
        <v>55</v>
      </c>
      <c r="D88" s="18" t="s">
        <v>56</v>
      </c>
      <c r="E88" s="23">
        <v>1462.8</v>
      </c>
      <c r="F88" s="15">
        <v>1207</v>
      </c>
      <c r="G88" s="16">
        <f t="shared" si="1"/>
        <v>82.512988788624554</v>
      </c>
    </row>
    <row r="89" spans="1:7" s="3" customFormat="1" ht="21" customHeight="1">
      <c r="A89" s="17">
        <v>8</v>
      </c>
      <c r="B89" s="17" t="s">
        <v>30</v>
      </c>
      <c r="C89" s="18" t="s">
        <v>77</v>
      </c>
      <c r="D89" s="18" t="s">
        <v>56</v>
      </c>
      <c r="E89" s="23"/>
      <c r="F89" s="15">
        <v>69.8</v>
      </c>
      <c r="G89" s="16"/>
    </row>
    <row r="90" spans="1:7" s="3" customFormat="1" ht="21" customHeight="1" thickBot="1">
      <c r="A90" s="49">
        <v>9</v>
      </c>
      <c r="B90" s="31" t="s">
        <v>28</v>
      </c>
      <c r="C90" s="32" t="s">
        <v>67</v>
      </c>
      <c r="D90" s="32" t="s">
        <v>44</v>
      </c>
      <c r="E90" s="33">
        <v>1438.6</v>
      </c>
      <c r="F90" s="45">
        <v>960</v>
      </c>
      <c r="G90" s="45">
        <f t="shared" si="1"/>
        <v>66.731544557208395</v>
      </c>
    </row>
    <row r="91" spans="1:7" s="4" customFormat="1" ht="21" customHeight="1" thickBot="1">
      <c r="A91" s="73">
        <v>6</v>
      </c>
      <c r="B91" s="51" t="s">
        <v>37</v>
      </c>
      <c r="C91" s="41"/>
      <c r="D91" s="41"/>
      <c r="E91" s="42">
        <f>SUM(E83:E90)</f>
        <v>9304</v>
      </c>
      <c r="F91" s="126">
        <f>SUM(F82:F90)</f>
        <v>8927.1</v>
      </c>
      <c r="G91" s="74">
        <f t="shared" si="1"/>
        <v>95.949054170249354</v>
      </c>
    </row>
    <row r="92" spans="1:7" s="4" customFormat="1" ht="21" customHeight="1">
      <c r="A92" s="35"/>
      <c r="B92" s="35" t="s">
        <v>93</v>
      </c>
      <c r="C92" s="36"/>
      <c r="D92" s="36"/>
      <c r="E92" s="37"/>
      <c r="F92" s="38"/>
      <c r="G92" s="37"/>
    </row>
    <row r="93" spans="1:7" s="3" customFormat="1" ht="21" customHeight="1">
      <c r="A93" s="20"/>
      <c r="B93" s="17" t="s">
        <v>82</v>
      </c>
      <c r="C93" s="21" t="s">
        <v>44</v>
      </c>
      <c r="D93" s="21" t="s">
        <v>45</v>
      </c>
      <c r="E93" s="16"/>
      <c r="F93" s="15"/>
      <c r="G93" s="16"/>
    </row>
    <row r="94" spans="1:7" s="3" customFormat="1" ht="21" customHeight="1">
      <c r="A94" s="17">
        <v>1</v>
      </c>
      <c r="B94" s="17" t="s">
        <v>24</v>
      </c>
      <c r="C94" s="18" t="s">
        <v>44</v>
      </c>
      <c r="D94" s="18" t="s">
        <v>49</v>
      </c>
      <c r="E94" s="23">
        <v>30.8</v>
      </c>
      <c r="F94" s="15">
        <v>47.7</v>
      </c>
      <c r="G94" s="16">
        <f t="shared" si="1"/>
        <v>154.87012987012986</v>
      </c>
    </row>
    <row r="95" spans="1:7" s="3" customFormat="1" ht="21" customHeight="1">
      <c r="A95" s="17">
        <v>2</v>
      </c>
      <c r="B95" s="17" t="s">
        <v>14</v>
      </c>
      <c r="C95" s="18" t="s">
        <v>44</v>
      </c>
      <c r="D95" s="18" t="s">
        <v>46</v>
      </c>
      <c r="E95" s="23">
        <v>1362.4</v>
      </c>
      <c r="F95" s="15">
        <v>865.1</v>
      </c>
      <c r="G95" s="16">
        <f t="shared" si="1"/>
        <v>63.498238402818551</v>
      </c>
    </row>
    <row r="96" spans="1:7" s="3" customFormat="1" ht="21" customHeight="1">
      <c r="A96" s="17">
        <v>3</v>
      </c>
      <c r="B96" s="17" t="s">
        <v>15</v>
      </c>
      <c r="C96" s="18" t="s">
        <v>47</v>
      </c>
      <c r="D96" s="18" t="s">
        <v>45</v>
      </c>
      <c r="E96" s="23">
        <v>1410.5</v>
      </c>
      <c r="F96" s="15">
        <v>1935.8</v>
      </c>
      <c r="G96" s="16">
        <f t="shared" si="1"/>
        <v>137.2421127259837</v>
      </c>
    </row>
    <row r="97" spans="1:7" s="3" customFormat="1" ht="21" customHeight="1">
      <c r="A97" s="17">
        <v>4</v>
      </c>
      <c r="B97" s="17" t="s">
        <v>17</v>
      </c>
      <c r="C97" s="18" t="s">
        <v>62</v>
      </c>
      <c r="D97" s="18" t="s">
        <v>73</v>
      </c>
      <c r="E97" s="23">
        <v>64.3</v>
      </c>
      <c r="F97" s="16">
        <v>66</v>
      </c>
      <c r="G97" s="16">
        <f t="shared" si="1"/>
        <v>102.6438569206843</v>
      </c>
    </row>
    <row r="98" spans="1:7" s="3" customFormat="1" ht="21" customHeight="1">
      <c r="A98" s="17">
        <v>5</v>
      </c>
      <c r="B98" s="17" t="s">
        <v>21</v>
      </c>
      <c r="C98" s="18" t="s">
        <v>55</v>
      </c>
      <c r="D98" s="18" t="s">
        <v>56</v>
      </c>
      <c r="E98" s="23">
        <v>601.79999999999995</v>
      </c>
      <c r="F98" s="16">
        <v>1071.5</v>
      </c>
      <c r="G98" s="16">
        <f t="shared" si="1"/>
        <v>178.04918577600532</v>
      </c>
    </row>
    <row r="99" spans="1:7" s="3" customFormat="1" ht="21" customHeight="1">
      <c r="A99" s="17">
        <v>6</v>
      </c>
      <c r="B99" s="17" t="s">
        <v>29</v>
      </c>
      <c r="C99" s="18" t="s">
        <v>55</v>
      </c>
      <c r="D99" s="18" t="s">
        <v>58</v>
      </c>
      <c r="E99" s="23">
        <v>4179.2</v>
      </c>
      <c r="F99" s="16">
        <v>2047</v>
      </c>
      <c r="G99" s="16">
        <f t="shared" si="1"/>
        <v>48.980666156202147</v>
      </c>
    </row>
    <row r="100" spans="1:7" s="3" customFormat="1" ht="21" customHeight="1">
      <c r="A100" s="17">
        <v>7</v>
      </c>
      <c r="B100" s="15" t="s">
        <v>80</v>
      </c>
      <c r="C100" s="18" t="s">
        <v>55</v>
      </c>
      <c r="D100" s="18" t="s">
        <v>59</v>
      </c>
      <c r="E100" s="23">
        <v>350.9</v>
      </c>
      <c r="F100" s="16"/>
      <c r="G100" s="16">
        <f t="shared" si="1"/>
        <v>0</v>
      </c>
    </row>
    <row r="101" spans="1:7" s="3" customFormat="1" ht="21" customHeight="1" thickBot="1">
      <c r="A101" s="31">
        <v>8</v>
      </c>
      <c r="B101" s="31" t="s">
        <v>30</v>
      </c>
      <c r="C101" s="32" t="s">
        <v>77</v>
      </c>
      <c r="D101" s="32" t="s">
        <v>56</v>
      </c>
      <c r="E101" s="33">
        <v>0</v>
      </c>
      <c r="F101" s="34"/>
      <c r="G101" s="45"/>
    </row>
    <row r="102" spans="1:7" s="4" customFormat="1" ht="21" customHeight="1" thickBot="1">
      <c r="A102" s="39">
        <v>7</v>
      </c>
      <c r="B102" s="40" t="s">
        <v>39</v>
      </c>
      <c r="C102" s="41"/>
      <c r="D102" s="41"/>
      <c r="E102" s="46">
        <f>SUM(E94:E101)</f>
        <v>7999.9</v>
      </c>
      <c r="F102" s="43">
        <f>SUM(F94:F101)</f>
        <v>6033.1</v>
      </c>
      <c r="G102" s="71">
        <f t="shared" si="1"/>
        <v>75.414692683658558</v>
      </c>
    </row>
    <row r="103" spans="1:7" s="4" customFormat="1" ht="21" customHeight="1">
      <c r="A103" s="35"/>
      <c r="B103" s="35" t="s">
        <v>197</v>
      </c>
      <c r="C103" s="36"/>
      <c r="D103" s="36"/>
      <c r="E103" s="70"/>
      <c r="F103" s="38"/>
      <c r="G103" s="37"/>
    </row>
    <row r="104" spans="1:7" s="3" customFormat="1" ht="21" customHeight="1">
      <c r="A104" s="22">
        <v>1</v>
      </c>
      <c r="B104" s="17" t="s">
        <v>78</v>
      </c>
      <c r="C104" s="21" t="s">
        <v>44</v>
      </c>
      <c r="D104" s="21" t="s">
        <v>45</v>
      </c>
      <c r="E104" s="16"/>
      <c r="F104" s="15"/>
      <c r="G104" s="16"/>
    </row>
    <row r="105" spans="1:7" s="3" customFormat="1" ht="21" customHeight="1">
      <c r="A105" s="22">
        <v>2</v>
      </c>
      <c r="B105" s="17" t="s">
        <v>24</v>
      </c>
      <c r="C105" s="18" t="s">
        <v>44</v>
      </c>
      <c r="D105" s="18" t="s">
        <v>49</v>
      </c>
      <c r="E105" s="23">
        <v>51.8</v>
      </c>
      <c r="F105" s="15">
        <v>60.2</v>
      </c>
      <c r="G105" s="16">
        <f t="shared" si="1"/>
        <v>116.21621621621622</v>
      </c>
    </row>
    <row r="106" spans="1:7" s="3" customFormat="1" ht="21" customHeight="1">
      <c r="A106" s="22">
        <v>3</v>
      </c>
      <c r="B106" s="17" t="s">
        <v>14</v>
      </c>
      <c r="C106" s="18" t="s">
        <v>44</v>
      </c>
      <c r="D106" s="18" t="s">
        <v>46</v>
      </c>
      <c r="E106" s="23">
        <v>2493.6</v>
      </c>
      <c r="F106" s="15">
        <v>1545.5</v>
      </c>
      <c r="G106" s="16">
        <f t="shared" si="1"/>
        <v>61.978665383381461</v>
      </c>
    </row>
    <row r="107" spans="1:7" ht="21" customHeight="1">
      <c r="A107" s="22">
        <v>4</v>
      </c>
      <c r="B107" s="17" t="s">
        <v>15</v>
      </c>
      <c r="C107" s="18" t="s">
        <v>47</v>
      </c>
      <c r="D107" s="18" t="s">
        <v>45</v>
      </c>
      <c r="E107" s="23">
        <v>5127.7</v>
      </c>
      <c r="F107" s="16">
        <v>3021</v>
      </c>
      <c r="G107" s="16">
        <f t="shared" si="1"/>
        <v>58.915303157360995</v>
      </c>
    </row>
    <row r="108" spans="1:7" ht="21" customHeight="1">
      <c r="A108" s="22">
        <v>5</v>
      </c>
      <c r="B108" s="17" t="s">
        <v>18</v>
      </c>
      <c r="C108" s="18" t="s">
        <v>62</v>
      </c>
      <c r="D108" s="18" t="s">
        <v>68</v>
      </c>
      <c r="E108" s="23">
        <v>78.900000000000006</v>
      </c>
      <c r="F108" s="16">
        <v>66</v>
      </c>
      <c r="G108" s="16">
        <f t="shared" si="1"/>
        <v>83.650190114068437</v>
      </c>
    </row>
    <row r="109" spans="1:7" ht="21" customHeight="1">
      <c r="A109" s="22">
        <v>6</v>
      </c>
      <c r="B109" s="17" t="s">
        <v>31</v>
      </c>
      <c r="C109" s="18" t="s">
        <v>55</v>
      </c>
      <c r="D109" s="18" t="s">
        <v>56</v>
      </c>
      <c r="E109" s="23">
        <v>665.7</v>
      </c>
      <c r="F109" s="15">
        <v>980.5</v>
      </c>
      <c r="G109" s="16">
        <f t="shared" si="1"/>
        <v>147.2885684242151</v>
      </c>
    </row>
    <row r="110" spans="1:7" ht="21" customHeight="1">
      <c r="A110" s="22">
        <v>7</v>
      </c>
      <c r="B110" s="15" t="s">
        <v>80</v>
      </c>
      <c r="C110" s="18" t="s">
        <v>55</v>
      </c>
      <c r="D110" s="18" t="s">
        <v>59</v>
      </c>
      <c r="E110" s="23">
        <v>482.5</v>
      </c>
      <c r="F110" s="16">
        <v>135</v>
      </c>
      <c r="G110" s="16">
        <f t="shared" si="1"/>
        <v>27.979274611398964</v>
      </c>
    </row>
    <row r="111" spans="1:7" ht="21" customHeight="1" thickBot="1">
      <c r="A111" s="49">
        <v>8</v>
      </c>
      <c r="B111" s="31" t="s">
        <v>81</v>
      </c>
      <c r="C111" s="32" t="s">
        <v>62</v>
      </c>
      <c r="D111" s="32" t="s">
        <v>79</v>
      </c>
      <c r="E111" s="33">
        <v>0</v>
      </c>
      <c r="F111" s="34"/>
      <c r="G111" s="45"/>
    </row>
    <row r="112" spans="1:7" s="5" customFormat="1" ht="21" customHeight="1" thickBot="1">
      <c r="A112" s="39">
        <v>8</v>
      </c>
      <c r="B112" s="40" t="s">
        <v>40</v>
      </c>
      <c r="C112" s="41"/>
      <c r="D112" s="41"/>
      <c r="E112" s="42">
        <f>SUM(E105:E111)</f>
        <v>8900.2000000000007</v>
      </c>
      <c r="F112" s="124">
        <f>SUM(F105:F111)</f>
        <v>5808.2</v>
      </c>
      <c r="G112" s="74">
        <f t="shared" si="1"/>
        <v>65.259207658254866</v>
      </c>
    </row>
    <row r="113" spans="1:8" s="5" customFormat="1" ht="21" customHeight="1" thickBot="1">
      <c r="A113" s="51"/>
      <c r="B113" s="52" t="s">
        <v>26</v>
      </c>
      <c r="C113" s="52"/>
      <c r="D113" s="52"/>
      <c r="E113" s="47">
        <v>124661.4</v>
      </c>
      <c r="F113" s="124">
        <f>F112+F102+F91+F80+F70+F60+F51+F40</f>
        <v>96650.700000000012</v>
      </c>
      <c r="G113" s="74">
        <f t="shared" si="1"/>
        <v>77.530574821075334</v>
      </c>
      <c r="H113" s="7"/>
    </row>
    <row r="114" spans="1:8" ht="21" customHeight="1">
      <c r="A114" s="17">
        <v>31</v>
      </c>
      <c r="B114" s="17" t="s">
        <v>85</v>
      </c>
      <c r="C114" s="18" t="s">
        <v>99</v>
      </c>
      <c r="D114" s="18" t="s">
        <v>100</v>
      </c>
      <c r="E114" s="25">
        <v>3900</v>
      </c>
      <c r="F114" s="16">
        <v>3777.7</v>
      </c>
      <c r="G114" s="37">
        <f t="shared" si="1"/>
        <v>96.864102564102566</v>
      </c>
    </row>
    <row r="115" spans="1:8" ht="21" customHeight="1">
      <c r="A115" s="17">
        <v>32</v>
      </c>
      <c r="B115" s="17" t="s">
        <v>2</v>
      </c>
      <c r="C115" s="18" t="s">
        <v>101</v>
      </c>
      <c r="D115" s="18" t="s">
        <v>100</v>
      </c>
      <c r="E115" s="24">
        <v>239141.2</v>
      </c>
      <c r="F115" s="16">
        <v>239141.2</v>
      </c>
      <c r="G115" s="16">
        <f t="shared" si="1"/>
        <v>100</v>
      </c>
    </row>
    <row r="116" spans="1:8" ht="21" customHeight="1" thickBot="1">
      <c r="A116" s="31"/>
      <c r="B116" s="31"/>
      <c r="C116" s="31"/>
      <c r="D116" s="31"/>
      <c r="E116" s="45"/>
      <c r="F116" s="45"/>
      <c r="G116" s="45"/>
    </row>
    <row r="117" spans="1:8" ht="21" customHeight="1" thickBot="1">
      <c r="A117" s="53"/>
      <c r="B117" s="52" t="s">
        <v>88</v>
      </c>
      <c r="C117" s="54"/>
      <c r="D117" s="54"/>
      <c r="E117" s="55">
        <f>SUM(E113:E116)</f>
        <v>367702.6</v>
      </c>
      <c r="F117" s="125">
        <f>SUM(F113:F116)</f>
        <v>339569.60000000003</v>
      </c>
      <c r="G117" s="74">
        <f t="shared" si="1"/>
        <v>92.34897985491537</v>
      </c>
    </row>
    <row r="118" spans="1:8" ht="21" customHeight="1">
      <c r="A118" s="48"/>
      <c r="B118" s="50"/>
      <c r="C118" s="48"/>
      <c r="D118" s="48"/>
      <c r="E118" s="37"/>
      <c r="F118" s="44"/>
      <c r="G118" s="44"/>
    </row>
    <row r="119" spans="1:8" ht="21" customHeight="1">
      <c r="A119" s="132"/>
      <c r="B119" s="137"/>
      <c r="C119" s="137"/>
      <c r="D119" s="137"/>
      <c r="E119" s="137"/>
      <c r="F119" s="137"/>
      <c r="G119" s="137"/>
    </row>
    <row r="120" spans="1:8" ht="21" customHeight="1">
      <c r="A120" s="133"/>
      <c r="B120" s="138"/>
      <c r="C120" s="138"/>
      <c r="D120" s="138"/>
      <c r="E120" s="138"/>
      <c r="F120" s="138"/>
      <c r="G120" s="138"/>
    </row>
    <row r="121" spans="1:8" ht="21" customHeight="1">
      <c r="E121" s="8"/>
    </row>
  </sheetData>
  <protectedRanges>
    <protectedRange sqref="E115" name="Range2"/>
    <protectedRange sqref="E114" name="Range3"/>
  </protectedRanges>
  <mergeCells count="2">
    <mergeCell ref="B40:D40"/>
    <mergeCell ref="A1:G1"/>
  </mergeCells>
  <phoneticPr fontId="1" type="noConversion"/>
  <pageMargins left="0.2" right="0.2" top="0.27559055118110237" bottom="0.15748031496062992" header="0.23622047244094491" footer="0.19685039370078741"/>
  <pageSetup paperSize="9" orientation="portrait" horizontalDpi="180" verticalDpi="180" r:id="rId1"/>
  <headerFooter alignWithMargins="0"/>
  <ignoredErrors>
    <ignoredError sqref="C4: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119"/>
  <sheetViews>
    <sheetView topLeftCell="A106" workbookViewId="0">
      <selection activeCell="B121" sqref="B121"/>
    </sheetView>
  </sheetViews>
  <sheetFormatPr defaultRowHeight="15"/>
  <cols>
    <col min="1" max="1" width="4" customWidth="1"/>
    <col min="2" max="2" width="47.85546875" customWidth="1"/>
    <col min="3" max="3" width="6" customWidth="1"/>
    <col min="4" max="4" width="6.42578125" customWidth="1"/>
    <col min="5" max="5" width="9.5703125" bestFit="1" customWidth="1"/>
    <col min="6" max="6" width="10.85546875" customWidth="1"/>
    <col min="7" max="7" width="8.42578125" customWidth="1"/>
  </cols>
  <sheetData>
    <row r="2" spans="1:7" ht="37.5" customHeight="1">
      <c r="A2" s="129" t="s">
        <v>213</v>
      </c>
      <c r="B2" s="130"/>
      <c r="C2" s="130"/>
      <c r="D2" s="130"/>
      <c r="E2" s="130"/>
      <c r="F2" s="130"/>
      <c r="G2" s="130"/>
    </row>
    <row r="3" spans="1:7" ht="60">
      <c r="A3" s="10"/>
      <c r="B3" s="11" t="s">
        <v>27</v>
      </c>
      <c r="C3" s="12" t="s">
        <v>42</v>
      </c>
      <c r="D3" s="12" t="s">
        <v>43</v>
      </c>
      <c r="E3" s="29" t="s">
        <v>102</v>
      </c>
      <c r="F3" s="56" t="s">
        <v>103</v>
      </c>
      <c r="G3" s="56" t="s">
        <v>104</v>
      </c>
    </row>
    <row r="4" spans="1:7" ht="15.75">
      <c r="A4" s="10"/>
      <c r="B4" s="11" t="s">
        <v>91</v>
      </c>
      <c r="C4" s="12"/>
      <c r="D4" s="12"/>
      <c r="E4" s="14"/>
      <c r="F4" s="57"/>
      <c r="G4" s="58"/>
    </row>
    <row r="5" spans="1:7" ht="15.75">
      <c r="A5" s="17">
        <v>1</v>
      </c>
      <c r="B5" s="17" t="s">
        <v>112</v>
      </c>
      <c r="C5" s="18" t="s">
        <v>44</v>
      </c>
      <c r="D5" s="18" t="s">
        <v>45</v>
      </c>
      <c r="E5" s="59">
        <v>1071.5999999999999</v>
      </c>
      <c r="F5" s="57">
        <v>1147.5</v>
      </c>
      <c r="G5" s="66">
        <f>F5/E5*100</f>
        <v>107.0828667413214</v>
      </c>
    </row>
    <row r="6" spans="1:7" ht="15.75">
      <c r="A6" s="17">
        <v>1</v>
      </c>
      <c r="B6" s="17" t="s">
        <v>113</v>
      </c>
      <c r="C6" s="18" t="s">
        <v>44</v>
      </c>
      <c r="D6" s="18" t="s">
        <v>45</v>
      </c>
      <c r="E6" s="30">
        <v>33.6</v>
      </c>
      <c r="F6" s="60">
        <v>40.5</v>
      </c>
      <c r="G6" s="66">
        <f t="shared" ref="G6:G59" si="0">F6/E6*100</f>
        <v>120.53571428571428</v>
      </c>
    </row>
    <row r="7" spans="1:7" ht="15.75">
      <c r="A7" s="61"/>
      <c r="B7" s="17" t="s">
        <v>114</v>
      </c>
      <c r="C7" s="18" t="s">
        <v>44</v>
      </c>
      <c r="D7" s="18" t="s">
        <v>45</v>
      </c>
      <c r="E7" s="59">
        <v>0.4</v>
      </c>
      <c r="F7" s="57">
        <v>0</v>
      </c>
      <c r="G7" s="66">
        <f t="shared" si="0"/>
        <v>0</v>
      </c>
    </row>
    <row r="8" spans="1:7" ht="15.75">
      <c r="A8" s="17">
        <v>1</v>
      </c>
      <c r="B8" s="17" t="s">
        <v>115</v>
      </c>
      <c r="C8" s="18" t="s">
        <v>44</v>
      </c>
      <c r="D8" s="18" t="s">
        <v>45</v>
      </c>
      <c r="E8" s="30">
        <v>6.2</v>
      </c>
      <c r="F8" s="57">
        <v>6.2</v>
      </c>
      <c r="G8" s="66">
        <f t="shared" si="0"/>
        <v>100</v>
      </c>
    </row>
    <row r="9" spans="1:7" ht="15.75">
      <c r="A9" s="22">
        <v>1</v>
      </c>
      <c r="B9" s="17" t="s">
        <v>116</v>
      </c>
      <c r="C9" s="21" t="s">
        <v>44</v>
      </c>
      <c r="D9" s="21" t="s">
        <v>45</v>
      </c>
      <c r="E9" s="30">
        <v>0</v>
      </c>
      <c r="F9" s="57">
        <v>0</v>
      </c>
      <c r="G9" s="66"/>
    </row>
    <row r="10" spans="1:7" ht="30.75">
      <c r="A10" s="17">
        <v>3</v>
      </c>
      <c r="B10" s="27" t="s">
        <v>117</v>
      </c>
      <c r="C10" s="18" t="s">
        <v>44</v>
      </c>
      <c r="D10" s="18" t="s">
        <v>49</v>
      </c>
      <c r="E10" s="14">
        <v>1795.4</v>
      </c>
      <c r="F10" s="57">
        <v>1888.6</v>
      </c>
      <c r="G10" s="66">
        <f t="shared" si="0"/>
        <v>105.19104377854515</v>
      </c>
    </row>
    <row r="11" spans="1:7" ht="23.25" customHeight="1">
      <c r="A11" s="17">
        <v>1</v>
      </c>
      <c r="B11" s="27" t="s">
        <v>118</v>
      </c>
      <c r="C11" s="18" t="s">
        <v>44</v>
      </c>
      <c r="D11" s="18" t="s">
        <v>49</v>
      </c>
      <c r="E11" s="59">
        <v>30.8</v>
      </c>
      <c r="F11" s="57"/>
      <c r="G11" s="66">
        <f t="shared" si="0"/>
        <v>0</v>
      </c>
    </row>
    <row r="12" spans="1:7" ht="15.75">
      <c r="A12" s="17">
        <v>2</v>
      </c>
      <c r="B12" s="17" t="s">
        <v>119</v>
      </c>
      <c r="C12" s="18" t="s">
        <v>44</v>
      </c>
      <c r="D12" s="18" t="s">
        <v>49</v>
      </c>
      <c r="E12" s="30">
        <v>6.3</v>
      </c>
      <c r="F12" s="57">
        <v>5.9</v>
      </c>
      <c r="G12" s="66">
        <f t="shared" si="0"/>
        <v>93.650793650793659</v>
      </c>
    </row>
    <row r="13" spans="1:7" ht="15.75">
      <c r="A13" s="17">
        <v>1</v>
      </c>
      <c r="B13" s="17" t="s">
        <v>120</v>
      </c>
      <c r="C13" s="18" t="s">
        <v>44</v>
      </c>
      <c r="D13" s="18" t="s">
        <v>49</v>
      </c>
      <c r="E13" s="30">
        <v>30.8</v>
      </c>
      <c r="F13" s="57">
        <v>47.7</v>
      </c>
      <c r="G13" s="66">
        <f t="shared" si="0"/>
        <v>154.87012987012986</v>
      </c>
    </row>
    <row r="14" spans="1:7" ht="16.5" thickBot="1">
      <c r="A14" s="22">
        <v>2</v>
      </c>
      <c r="B14" s="17" t="s">
        <v>121</v>
      </c>
      <c r="C14" s="18" t="s">
        <v>44</v>
      </c>
      <c r="D14" s="18" t="s">
        <v>49</v>
      </c>
      <c r="E14" s="30">
        <v>51.8</v>
      </c>
      <c r="F14" s="57">
        <v>60.2</v>
      </c>
      <c r="G14" s="80">
        <f t="shared" si="0"/>
        <v>116.21621621621622</v>
      </c>
    </row>
    <row r="15" spans="1:7" ht="16.5" thickBot="1">
      <c r="A15" s="53"/>
      <c r="B15" s="54" t="s">
        <v>210</v>
      </c>
      <c r="C15" s="86"/>
      <c r="D15" s="93"/>
      <c r="E15" s="99">
        <f>SUM(E5:E14)</f>
        <v>3026.9000000000005</v>
      </c>
      <c r="F15" s="116">
        <f>SUM(F5:F14)</f>
        <v>3196.6</v>
      </c>
      <c r="G15" s="117">
        <f t="shared" si="0"/>
        <v>105.60639598268853</v>
      </c>
    </row>
    <row r="16" spans="1:7" ht="15.75">
      <c r="A16" s="17">
        <v>2</v>
      </c>
      <c r="B16" s="17" t="s">
        <v>122</v>
      </c>
      <c r="C16" s="18" t="s">
        <v>44</v>
      </c>
      <c r="D16" s="18" t="s">
        <v>46</v>
      </c>
      <c r="E16" s="14">
        <v>18023.900000000001</v>
      </c>
      <c r="F16" s="63">
        <v>14378.7</v>
      </c>
      <c r="G16" s="84">
        <f t="shared" si="0"/>
        <v>79.775742208955876</v>
      </c>
    </row>
    <row r="17" spans="1:7" ht="15.75">
      <c r="A17" s="17">
        <v>2</v>
      </c>
      <c r="B17" s="17" t="s">
        <v>123</v>
      </c>
      <c r="C17" s="18" t="s">
        <v>44</v>
      </c>
      <c r="D17" s="18" t="s">
        <v>46</v>
      </c>
      <c r="E17" s="30">
        <v>3465.1</v>
      </c>
      <c r="F17" s="63">
        <v>1992.5</v>
      </c>
      <c r="G17" s="66">
        <f t="shared" si="0"/>
        <v>57.501947995728841</v>
      </c>
    </row>
    <row r="18" spans="1:7" ht="15.75">
      <c r="A18" s="17">
        <v>2</v>
      </c>
      <c r="B18" s="17" t="s">
        <v>124</v>
      </c>
      <c r="C18" s="18" t="s">
        <v>44</v>
      </c>
      <c r="D18" s="18" t="s">
        <v>46</v>
      </c>
      <c r="E18" s="30">
        <v>1957.9</v>
      </c>
      <c r="F18" s="57">
        <v>1545.2</v>
      </c>
      <c r="G18" s="66">
        <f t="shared" si="0"/>
        <v>78.92129322233005</v>
      </c>
    </row>
    <row r="19" spans="1:7" ht="15.75">
      <c r="A19" s="17">
        <v>2</v>
      </c>
      <c r="B19" s="27" t="s">
        <v>209</v>
      </c>
      <c r="C19" s="18" t="s">
        <v>44</v>
      </c>
      <c r="D19" s="18" t="s">
        <v>46</v>
      </c>
      <c r="E19" s="30">
        <v>2283.1</v>
      </c>
      <c r="F19" s="57">
        <v>1022.8</v>
      </c>
      <c r="G19" s="66">
        <f t="shared" si="0"/>
        <v>44.798738557224823</v>
      </c>
    </row>
    <row r="20" spans="1:7" ht="15.75">
      <c r="A20" s="17">
        <v>2</v>
      </c>
      <c r="B20" s="17" t="s">
        <v>125</v>
      </c>
      <c r="C20" s="18" t="s">
        <v>44</v>
      </c>
      <c r="D20" s="18" t="s">
        <v>46</v>
      </c>
      <c r="E20" s="30">
        <v>1444.1</v>
      </c>
      <c r="F20" s="60">
        <v>547.1</v>
      </c>
      <c r="G20" s="66">
        <f t="shared" si="0"/>
        <v>37.885188006370754</v>
      </c>
    </row>
    <row r="21" spans="1:7" ht="15.75">
      <c r="A21" s="22">
        <v>3</v>
      </c>
      <c r="B21" s="17" t="s">
        <v>126</v>
      </c>
      <c r="C21" s="18" t="s">
        <v>44</v>
      </c>
      <c r="D21" s="18" t="s">
        <v>46</v>
      </c>
      <c r="E21" s="30">
        <v>2998.6</v>
      </c>
      <c r="F21" s="57">
        <v>2183.9</v>
      </c>
      <c r="G21" s="66">
        <f t="shared" si="0"/>
        <v>72.830654305342506</v>
      </c>
    </row>
    <row r="22" spans="1:7" ht="15.75">
      <c r="A22" s="17">
        <v>2</v>
      </c>
      <c r="B22" s="17" t="s">
        <v>127</v>
      </c>
      <c r="C22" s="18" t="s">
        <v>44</v>
      </c>
      <c r="D22" s="18" t="s">
        <v>46</v>
      </c>
      <c r="E22" s="30">
        <v>1362.4</v>
      </c>
      <c r="F22" s="57">
        <v>865.1</v>
      </c>
      <c r="G22" s="66">
        <f t="shared" si="0"/>
        <v>63.498238402818551</v>
      </c>
    </row>
    <row r="23" spans="1:7" ht="15.75">
      <c r="A23" s="22">
        <v>3</v>
      </c>
      <c r="B23" s="17" t="s">
        <v>128</v>
      </c>
      <c r="C23" s="18" t="s">
        <v>44</v>
      </c>
      <c r="D23" s="18" t="s">
        <v>46</v>
      </c>
      <c r="E23" s="30">
        <v>2493.6</v>
      </c>
      <c r="F23" s="57">
        <v>1545.5</v>
      </c>
      <c r="G23" s="66">
        <f t="shared" si="0"/>
        <v>61.978665383381461</v>
      </c>
    </row>
    <row r="24" spans="1:7" ht="31.5" customHeight="1" thickBot="1">
      <c r="A24" s="17">
        <v>4</v>
      </c>
      <c r="B24" s="27" t="s">
        <v>129</v>
      </c>
      <c r="C24" s="18" t="s">
        <v>44</v>
      </c>
      <c r="D24" s="18" t="s">
        <v>51</v>
      </c>
      <c r="E24" s="59">
        <v>803.8</v>
      </c>
      <c r="F24" s="57">
        <v>65.3</v>
      </c>
      <c r="G24" s="80">
        <f t="shared" si="0"/>
        <v>8.1239114207514316</v>
      </c>
    </row>
    <row r="25" spans="1:7" ht="23.25" customHeight="1" thickBot="1">
      <c r="A25" s="76"/>
      <c r="B25" s="85" t="s">
        <v>208</v>
      </c>
      <c r="C25" s="86"/>
      <c r="D25" s="86"/>
      <c r="E25" s="98">
        <f>SUM(E16:E24)</f>
        <v>34832.5</v>
      </c>
      <c r="F25" s="116">
        <f>SUM(F16:F24)</f>
        <v>24146.1</v>
      </c>
      <c r="G25" s="117">
        <f>F25/E25*100</f>
        <v>69.320605756118553</v>
      </c>
    </row>
    <row r="26" spans="1:7" ht="15.75">
      <c r="A26" s="17">
        <v>5</v>
      </c>
      <c r="B26" s="17" t="s">
        <v>130</v>
      </c>
      <c r="C26" s="18" t="s">
        <v>47</v>
      </c>
      <c r="D26" s="18" t="s">
        <v>45</v>
      </c>
      <c r="E26" s="14">
        <v>9743.5</v>
      </c>
      <c r="F26" s="60">
        <v>10059.4</v>
      </c>
      <c r="G26" s="84">
        <f t="shared" si="0"/>
        <v>103.24216144096063</v>
      </c>
    </row>
    <row r="27" spans="1:7" ht="15.75">
      <c r="A27" s="17">
        <v>3</v>
      </c>
      <c r="B27" s="17" t="s">
        <v>131</v>
      </c>
      <c r="C27" s="18" t="s">
        <v>47</v>
      </c>
      <c r="D27" s="18" t="s">
        <v>45</v>
      </c>
      <c r="E27" s="64">
        <v>5639</v>
      </c>
      <c r="F27" s="57">
        <v>3975.3</v>
      </c>
      <c r="G27" s="66">
        <f t="shared" si="0"/>
        <v>70.496541940060297</v>
      </c>
    </row>
    <row r="28" spans="1:7" ht="15.75">
      <c r="A28" s="17">
        <v>3</v>
      </c>
      <c r="B28" s="17" t="s">
        <v>132</v>
      </c>
      <c r="C28" s="18" t="s">
        <v>47</v>
      </c>
      <c r="D28" s="18" t="s">
        <v>45</v>
      </c>
      <c r="E28" s="30">
        <v>3357.5</v>
      </c>
      <c r="F28" s="57">
        <v>2380.8000000000002</v>
      </c>
      <c r="G28" s="66">
        <f t="shared" si="0"/>
        <v>70.909903201787046</v>
      </c>
    </row>
    <row r="29" spans="1:7" ht="15.75">
      <c r="A29" s="17">
        <v>3</v>
      </c>
      <c r="B29" s="17" t="s">
        <v>133</v>
      </c>
      <c r="C29" s="18" t="s">
        <v>47</v>
      </c>
      <c r="D29" s="18" t="s">
        <v>45</v>
      </c>
      <c r="E29" s="30">
        <v>4074.7</v>
      </c>
      <c r="F29" s="57">
        <v>4108.1000000000004</v>
      </c>
      <c r="G29" s="66">
        <f t="shared" si="0"/>
        <v>100.81969224728202</v>
      </c>
    </row>
    <row r="30" spans="1:7" ht="15.75">
      <c r="A30" s="17">
        <v>3</v>
      </c>
      <c r="B30" s="17" t="s">
        <v>134</v>
      </c>
      <c r="C30" s="18" t="s">
        <v>47</v>
      </c>
      <c r="D30" s="18" t="s">
        <v>45</v>
      </c>
      <c r="E30" s="30">
        <v>933.8</v>
      </c>
      <c r="F30" s="57">
        <v>1230.9000000000001</v>
      </c>
      <c r="G30" s="66">
        <f t="shared" si="0"/>
        <v>131.81623473977299</v>
      </c>
    </row>
    <row r="31" spans="1:7" ht="15.75">
      <c r="A31" s="17">
        <v>4</v>
      </c>
      <c r="B31" s="17" t="s">
        <v>135</v>
      </c>
      <c r="C31" s="18" t="s">
        <v>47</v>
      </c>
      <c r="D31" s="18" t="s">
        <v>45</v>
      </c>
      <c r="E31" s="30">
        <v>3333.3</v>
      </c>
      <c r="F31" s="57">
        <v>4470.5</v>
      </c>
      <c r="G31" s="66">
        <f t="shared" si="0"/>
        <v>134.11634116341162</v>
      </c>
    </row>
    <row r="32" spans="1:7" ht="15.75">
      <c r="A32" s="17">
        <v>3</v>
      </c>
      <c r="B32" s="17" t="s">
        <v>136</v>
      </c>
      <c r="C32" s="18" t="s">
        <v>47</v>
      </c>
      <c r="D32" s="18" t="s">
        <v>45</v>
      </c>
      <c r="E32" s="30">
        <v>1410.5</v>
      </c>
      <c r="F32" s="57">
        <v>1935.8</v>
      </c>
      <c r="G32" s="66">
        <f t="shared" si="0"/>
        <v>137.2421127259837</v>
      </c>
    </row>
    <row r="33" spans="1:7" ht="15.75">
      <c r="A33" s="22">
        <v>4</v>
      </c>
      <c r="B33" s="17" t="s">
        <v>137</v>
      </c>
      <c r="C33" s="18" t="s">
        <v>47</v>
      </c>
      <c r="D33" s="18" t="s">
        <v>45</v>
      </c>
      <c r="E33" s="30">
        <v>5127.7</v>
      </c>
      <c r="F33" s="60">
        <v>3021</v>
      </c>
      <c r="G33" s="66">
        <f t="shared" si="0"/>
        <v>58.915303157360995</v>
      </c>
    </row>
    <row r="34" spans="1:7" ht="16.5" thickBot="1">
      <c r="A34" s="17">
        <v>6</v>
      </c>
      <c r="B34" s="17" t="s">
        <v>138</v>
      </c>
      <c r="C34" s="18" t="s">
        <v>47</v>
      </c>
      <c r="D34" s="18" t="s">
        <v>46</v>
      </c>
      <c r="E34" s="14">
        <v>1526.1</v>
      </c>
      <c r="F34" s="57">
        <v>863.6</v>
      </c>
      <c r="G34" s="80">
        <f>F34/E34*100</f>
        <v>56.58869012515563</v>
      </c>
    </row>
    <row r="35" spans="1:7" ht="16.5" thickBot="1">
      <c r="A35" s="53"/>
      <c r="B35" s="54" t="s">
        <v>207</v>
      </c>
      <c r="C35" s="86"/>
      <c r="D35" s="86"/>
      <c r="E35" s="115">
        <f>SUM(E26:E34)</f>
        <v>35146.1</v>
      </c>
      <c r="F35" s="122">
        <f>SUM(F26:F34)</f>
        <v>32045.399999999998</v>
      </c>
      <c r="G35" s="117">
        <f>F35/E35*100</f>
        <v>91.177684010459188</v>
      </c>
    </row>
    <row r="36" spans="1:7" ht="15.75">
      <c r="A36" s="17">
        <v>30</v>
      </c>
      <c r="B36" s="17" t="s">
        <v>139</v>
      </c>
      <c r="C36" s="18" t="s">
        <v>52</v>
      </c>
      <c r="D36" s="18" t="s">
        <v>53</v>
      </c>
      <c r="E36" s="59">
        <v>1827.5</v>
      </c>
      <c r="F36" s="57">
        <v>2154.6</v>
      </c>
      <c r="G36" s="84">
        <f t="shared" si="0"/>
        <v>117.89876880984951</v>
      </c>
    </row>
    <row r="37" spans="1:7" ht="16.5" thickBot="1">
      <c r="A37" s="31">
        <v>31</v>
      </c>
      <c r="B37" s="31" t="s">
        <v>140</v>
      </c>
      <c r="C37" s="32" t="s">
        <v>52</v>
      </c>
      <c r="D37" s="32" t="s">
        <v>54</v>
      </c>
      <c r="E37" s="78">
        <v>731</v>
      </c>
      <c r="F37" s="91">
        <v>711</v>
      </c>
      <c r="G37" s="80">
        <f t="shared" si="0"/>
        <v>97.264021887824896</v>
      </c>
    </row>
    <row r="38" spans="1:7" ht="16.5" thickBot="1">
      <c r="A38" s="89"/>
      <c r="B38" s="53" t="s">
        <v>206</v>
      </c>
      <c r="C38" s="86"/>
      <c r="D38" s="86"/>
      <c r="E38" s="98">
        <f>SUM(E36:E37)</f>
        <v>2558.5</v>
      </c>
      <c r="F38" s="122">
        <f>SUM(F36:F37)</f>
        <v>2865.6</v>
      </c>
      <c r="G38" s="117">
        <f t="shared" si="0"/>
        <v>112.00312683212819</v>
      </c>
    </row>
    <row r="39" spans="1:7" ht="30.75">
      <c r="A39" s="17">
        <v>15</v>
      </c>
      <c r="B39" s="27" t="s">
        <v>141</v>
      </c>
      <c r="C39" s="18" t="s">
        <v>55</v>
      </c>
      <c r="D39" s="18" t="s">
        <v>56</v>
      </c>
      <c r="E39" s="59">
        <v>4546.6000000000004</v>
      </c>
      <c r="F39" s="57">
        <v>2591.9</v>
      </c>
      <c r="G39" s="84">
        <f t="shared" si="0"/>
        <v>57.007434126600096</v>
      </c>
    </row>
    <row r="40" spans="1:7" ht="30.75">
      <c r="A40" s="17">
        <v>7</v>
      </c>
      <c r="B40" s="27" t="s">
        <v>142</v>
      </c>
      <c r="C40" s="18" t="s">
        <v>55</v>
      </c>
      <c r="D40" s="18" t="s">
        <v>56</v>
      </c>
      <c r="E40" s="64">
        <v>689</v>
      </c>
      <c r="F40" s="57">
        <v>680.3</v>
      </c>
      <c r="G40" s="66">
        <f t="shared" si="0"/>
        <v>98.73730043541363</v>
      </c>
    </row>
    <row r="41" spans="1:7" ht="26.25" customHeight="1">
      <c r="A41" s="17">
        <v>6</v>
      </c>
      <c r="B41" s="27" t="s">
        <v>143</v>
      </c>
      <c r="C41" s="18" t="s">
        <v>55</v>
      </c>
      <c r="D41" s="18" t="s">
        <v>56</v>
      </c>
      <c r="E41" s="30">
        <v>7105</v>
      </c>
      <c r="F41" s="57">
        <v>1165.8</v>
      </c>
      <c r="G41" s="66">
        <f t="shared" si="0"/>
        <v>16.408163265306122</v>
      </c>
    </row>
    <row r="42" spans="1:7" ht="30.75">
      <c r="A42" s="17">
        <v>6</v>
      </c>
      <c r="B42" s="27" t="s">
        <v>144</v>
      </c>
      <c r="C42" s="18" t="s">
        <v>55</v>
      </c>
      <c r="D42" s="18" t="s">
        <v>56</v>
      </c>
      <c r="E42" s="30">
        <v>2441.5</v>
      </c>
      <c r="F42" s="57">
        <v>1999.7</v>
      </c>
      <c r="G42" s="66">
        <f t="shared" si="0"/>
        <v>81.9045668646324</v>
      </c>
    </row>
    <row r="43" spans="1:7" ht="15.75">
      <c r="A43" s="17">
        <v>5</v>
      </c>
      <c r="B43" s="17" t="s">
        <v>145</v>
      </c>
      <c r="C43" s="18" t="s">
        <v>55</v>
      </c>
      <c r="D43" s="18" t="s">
        <v>56</v>
      </c>
      <c r="E43" s="64">
        <v>186</v>
      </c>
      <c r="F43" s="64">
        <v>213.8</v>
      </c>
      <c r="G43" s="66">
        <f t="shared" si="0"/>
        <v>114.94623655913978</v>
      </c>
    </row>
    <row r="44" spans="1:7" ht="15.75">
      <c r="A44" s="22">
        <v>7</v>
      </c>
      <c r="B44" s="17" t="s">
        <v>146</v>
      </c>
      <c r="C44" s="18" t="s">
        <v>55</v>
      </c>
      <c r="D44" s="18" t="s">
        <v>56</v>
      </c>
      <c r="E44" s="30">
        <v>1462.8</v>
      </c>
      <c r="F44" s="60">
        <v>1207</v>
      </c>
      <c r="G44" s="66">
        <f t="shared" si="0"/>
        <v>82.512988788624554</v>
      </c>
    </row>
    <row r="45" spans="1:7" ht="15.75">
      <c r="A45" s="17">
        <v>5</v>
      </c>
      <c r="B45" s="17" t="s">
        <v>147</v>
      </c>
      <c r="C45" s="18" t="s">
        <v>55</v>
      </c>
      <c r="D45" s="18" t="s">
        <v>56</v>
      </c>
      <c r="E45" s="30">
        <v>601.79999999999995</v>
      </c>
      <c r="F45" s="60">
        <v>1071.5</v>
      </c>
      <c r="G45" s="66">
        <f t="shared" si="0"/>
        <v>178.04918577600532</v>
      </c>
    </row>
    <row r="46" spans="1:7" ht="41.25" customHeight="1">
      <c r="A46" s="22">
        <v>6</v>
      </c>
      <c r="B46" s="27" t="s">
        <v>148</v>
      </c>
      <c r="C46" s="18" t="s">
        <v>55</v>
      </c>
      <c r="D46" s="18" t="s">
        <v>56</v>
      </c>
      <c r="E46" s="30">
        <v>665.7</v>
      </c>
      <c r="F46" s="57">
        <v>980.5</v>
      </c>
      <c r="G46" s="66">
        <f t="shared" si="0"/>
        <v>147.2885684242151</v>
      </c>
    </row>
    <row r="47" spans="1:7" ht="30.75">
      <c r="A47" s="17">
        <v>17</v>
      </c>
      <c r="B47" s="27" t="s">
        <v>151</v>
      </c>
      <c r="C47" s="18" t="s">
        <v>55</v>
      </c>
      <c r="D47" s="18" t="s">
        <v>59</v>
      </c>
      <c r="E47" s="59">
        <v>791.7</v>
      </c>
      <c r="F47" s="57">
        <v>229.2</v>
      </c>
      <c r="G47" s="66">
        <f t="shared" si="0"/>
        <v>28.950359984842738</v>
      </c>
    </row>
    <row r="48" spans="1:7" ht="32.25" customHeight="1">
      <c r="A48" s="17">
        <v>6</v>
      </c>
      <c r="B48" s="27" t="s">
        <v>152</v>
      </c>
      <c r="C48" s="18" t="s">
        <v>55</v>
      </c>
      <c r="D48" s="18" t="s">
        <v>59</v>
      </c>
      <c r="E48" s="30">
        <v>0</v>
      </c>
      <c r="F48" s="57">
        <v>28.9</v>
      </c>
      <c r="G48" s="66"/>
    </row>
    <row r="49" spans="1:7" ht="37.5" customHeight="1">
      <c r="A49" s="17">
        <v>7</v>
      </c>
      <c r="B49" s="27" t="s">
        <v>153</v>
      </c>
      <c r="C49" s="18" t="s">
        <v>55</v>
      </c>
      <c r="D49" s="18" t="s">
        <v>59</v>
      </c>
      <c r="E49" s="30">
        <v>263.2</v>
      </c>
      <c r="F49" s="60">
        <v>200</v>
      </c>
      <c r="G49" s="66">
        <f t="shared" si="0"/>
        <v>75.987841945288764</v>
      </c>
    </row>
    <row r="50" spans="1:7" ht="15.75">
      <c r="A50" s="17">
        <v>7</v>
      </c>
      <c r="B50" s="17" t="s">
        <v>154</v>
      </c>
      <c r="C50" s="18" t="s">
        <v>55</v>
      </c>
      <c r="D50" s="18" t="s">
        <v>59</v>
      </c>
      <c r="E50" s="30">
        <v>0</v>
      </c>
      <c r="F50" s="60">
        <v>50</v>
      </c>
      <c r="G50" s="66"/>
    </row>
    <row r="51" spans="1:7" ht="15.75">
      <c r="A51" s="17">
        <v>7</v>
      </c>
      <c r="B51" s="15" t="s">
        <v>155</v>
      </c>
      <c r="C51" s="18" t="s">
        <v>55</v>
      </c>
      <c r="D51" s="18" t="s">
        <v>59</v>
      </c>
      <c r="E51" s="30">
        <v>350.9</v>
      </c>
      <c r="F51" s="57"/>
      <c r="G51" s="66">
        <f t="shared" si="0"/>
        <v>0</v>
      </c>
    </row>
    <row r="52" spans="1:7" ht="39" customHeight="1" thickBot="1">
      <c r="A52" s="49">
        <v>7</v>
      </c>
      <c r="B52" s="111" t="s">
        <v>156</v>
      </c>
      <c r="C52" s="32" t="s">
        <v>55</v>
      </c>
      <c r="D52" s="32" t="s">
        <v>59</v>
      </c>
      <c r="E52" s="90">
        <v>482.5</v>
      </c>
      <c r="F52" s="91">
        <v>135</v>
      </c>
      <c r="G52" s="80">
        <f>F52/E52*100</f>
        <v>27.979274611398964</v>
      </c>
    </row>
    <row r="53" spans="1:7" ht="30" customHeight="1" thickBot="1">
      <c r="A53" s="112"/>
      <c r="B53" s="113" t="s">
        <v>205</v>
      </c>
      <c r="C53" s="86"/>
      <c r="D53" s="86"/>
      <c r="E53" s="114">
        <f>SUM(E39:E52)</f>
        <v>19586.700000000004</v>
      </c>
      <c r="F53" s="122">
        <f>SUM(F39:F52)</f>
        <v>10553.6</v>
      </c>
      <c r="G53" s="117">
        <f t="shared" ref="G53" si="1">F53/E53*100</f>
        <v>53.881460378726374</v>
      </c>
    </row>
    <row r="54" spans="1:7" ht="15.75" customHeight="1">
      <c r="A54" s="48">
        <v>16</v>
      </c>
      <c r="B54" s="81" t="s">
        <v>149</v>
      </c>
      <c r="C54" s="68" t="s">
        <v>55</v>
      </c>
      <c r="D54" s="68" t="s">
        <v>58</v>
      </c>
      <c r="E54" s="82">
        <v>0</v>
      </c>
      <c r="F54" s="83">
        <v>10.5</v>
      </c>
      <c r="G54" s="108"/>
    </row>
    <row r="55" spans="1:7" ht="15.75" customHeight="1" thickBot="1">
      <c r="A55" s="31">
        <v>6</v>
      </c>
      <c r="B55" s="31" t="s">
        <v>150</v>
      </c>
      <c r="C55" s="32" t="s">
        <v>55</v>
      </c>
      <c r="D55" s="32" t="s">
        <v>58</v>
      </c>
      <c r="E55" s="90">
        <v>4179.2</v>
      </c>
      <c r="F55" s="91">
        <v>2047</v>
      </c>
      <c r="G55" s="80">
        <f>F55/E55*100</f>
        <v>48.980666156202147</v>
      </c>
    </row>
    <row r="56" spans="1:7" ht="15.75" customHeight="1" thickBot="1">
      <c r="A56" s="89"/>
      <c r="B56" s="85" t="s">
        <v>204</v>
      </c>
      <c r="C56" s="86"/>
      <c r="D56" s="86"/>
      <c r="E56" s="98">
        <v>4179.2</v>
      </c>
      <c r="F56" s="116">
        <f>SUM(F54:F55)</f>
        <v>2057.5</v>
      </c>
      <c r="G56" s="117">
        <f>F56/E56*100</f>
        <v>49.231910413476264</v>
      </c>
    </row>
    <row r="57" spans="1:7" ht="15.75">
      <c r="A57" s="48">
        <v>18</v>
      </c>
      <c r="B57" s="81" t="s">
        <v>157</v>
      </c>
      <c r="C57" s="68" t="s">
        <v>55</v>
      </c>
      <c r="D57" s="68" t="s">
        <v>60</v>
      </c>
      <c r="E57" s="82">
        <v>1783.7</v>
      </c>
      <c r="F57" s="92">
        <v>1122</v>
      </c>
      <c r="G57" s="84">
        <f t="shared" si="0"/>
        <v>62.902954532712897</v>
      </c>
    </row>
    <row r="58" spans="1:7" ht="16.5" thickBot="1">
      <c r="A58" s="31">
        <v>8</v>
      </c>
      <c r="B58" s="31" t="s">
        <v>158</v>
      </c>
      <c r="C58" s="32" t="s">
        <v>55</v>
      </c>
      <c r="D58" s="32" t="s">
        <v>60</v>
      </c>
      <c r="E58" s="90">
        <v>0</v>
      </c>
      <c r="F58" s="101"/>
      <c r="G58" s="80"/>
    </row>
    <row r="59" spans="1:7" ht="15.75" thickBot="1">
      <c r="A59" s="109"/>
      <c r="B59" s="94" t="s">
        <v>203</v>
      </c>
      <c r="C59" s="94"/>
      <c r="D59" s="94"/>
      <c r="E59" s="110">
        <f>SUM(E57:E58)</f>
        <v>1783.7</v>
      </c>
      <c r="F59" s="123">
        <f>SUM(F57:F58)</f>
        <v>1122</v>
      </c>
      <c r="G59" s="117">
        <f t="shared" si="0"/>
        <v>62.902954532712897</v>
      </c>
    </row>
    <row r="60" spans="1:7" ht="31.5" thickBot="1">
      <c r="A60" s="103">
        <v>19</v>
      </c>
      <c r="B60" s="104" t="s">
        <v>162</v>
      </c>
      <c r="C60" s="105" t="s">
        <v>61</v>
      </c>
      <c r="D60" s="105" t="s">
        <v>56</v>
      </c>
      <c r="E60" s="106">
        <v>36.6</v>
      </c>
      <c r="F60" s="107">
        <v>301</v>
      </c>
      <c r="G60" s="108">
        <f>F60/E60*100</f>
        <v>822.40437158469945</v>
      </c>
    </row>
    <row r="61" spans="1:7" ht="16.5" thickBot="1">
      <c r="A61" s="53"/>
      <c r="B61" s="97" t="s">
        <v>201</v>
      </c>
      <c r="C61" s="86"/>
      <c r="D61" s="86"/>
      <c r="E61" s="98">
        <v>36.6</v>
      </c>
      <c r="F61" s="122">
        <v>301</v>
      </c>
      <c r="G61" s="117">
        <f>F61/E61*100</f>
        <v>822.40437158469945</v>
      </c>
    </row>
    <row r="62" spans="1:7" ht="15.75">
      <c r="A62" s="48"/>
      <c r="B62" s="48" t="s">
        <v>108</v>
      </c>
      <c r="C62" s="68" t="s">
        <v>77</v>
      </c>
      <c r="D62" s="68" t="s">
        <v>56</v>
      </c>
      <c r="E62" s="96">
        <v>0</v>
      </c>
      <c r="F62" s="92">
        <v>792.5</v>
      </c>
      <c r="G62" s="84"/>
    </row>
    <row r="63" spans="1:7" ht="15.75">
      <c r="A63" s="17">
        <v>8</v>
      </c>
      <c r="B63" s="17" t="s">
        <v>159</v>
      </c>
      <c r="C63" s="18" t="s">
        <v>77</v>
      </c>
      <c r="D63" s="18" t="s">
        <v>56</v>
      </c>
      <c r="E63" s="30">
        <v>0</v>
      </c>
      <c r="F63" s="57">
        <v>256.89999999999998</v>
      </c>
      <c r="G63" s="66"/>
    </row>
    <row r="64" spans="1:7" ht="15.75">
      <c r="A64" s="17">
        <v>8</v>
      </c>
      <c r="B64" s="17" t="s">
        <v>160</v>
      </c>
      <c r="C64" s="18" t="s">
        <v>77</v>
      </c>
      <c r="D64" s="18" t="s">
        <v>56</v>
      </c>
      <c r="E64" s="30">
        <v>0</v>
      </c>
      <c r="F64" s="57"/>
      <c r="G64" s="66"/>
    </row>
    <row r="65" spans="1:7" ht="15.75">
      <c r="A65" s="17"/>
      <c r="B65" s="17" t="s">
        <v>161</v>
      </c>
      <c r="C65" s="18" t="s">
        <v>77</v>
      </c>
      <c r="D65" s="18" t="s">
        <v>56</v>
      </c>
      <c r="E65" s="30"/>
      <c r="F65" s="57">
        <v>69.8</v>
      </c>
      <c r="G65" s="66"/>
    </row>
    <row r="66" spans="1:7" ht="16.5" thickBot="1">
      <c r="A66" s="31"/>
      <c r="B66" s="31" t="s">
        <v>196</v>
      </c>
      <c r="C66" s="32" t="s">
        <v>77</v>
      </c>
      <c r="D66" s="32" t="s">
        <v>58</v>
      </c>
      <c r="E66" s="90">
        <f>SUM(E62:E65)</f>
        <v>0</v>
      </c>
      <c r="F66" s="91">
        <v>-312.39999999999998</v>
      </c>
      <c r="G66" s="80"/>
    </row>
    <row r="67" spans="1:7" ht="16.5" thickBot="1">
      <c r="A67" s="53"/>
      <c r="B67" s="97" t="s">
        <v>202</v>
      </c>
      <c r="C67" s="86"/>
      <c r="D67" s="86"/>
      <c r="E67" s="98"/>
      <c r="F67" s="99">
        <f>SUM(F62:F66)</f>
        <v>806.80000000000007</v>
      </c>
      <c r="G67" s="88"/>
    </row>
    <row r="68" spans="1:7" ht="15.75">
      <c r="A68" s="48"/>
      <c r="B68" s="81"/>
      <c r="C68" s="68"/>
      <c r="D68" s="68"/>
      <c r="E68" s="82"/>
      <c r="F68" s="92"/>
      <c r="G68" s="84"/>
    </row>
    <row r="69" spans="1:7" ht="16.5" thickBot="1">
      <c r="A69" s="31">
        <v>32</v>
      </c>
      <c r="B69" s="31" t="s">
        <v>2</v>
      </c>
      <c r="C69" s="32" t="s">
        <v>101</v>
      </c>
      <c r="D69" s="32" t="s">
        <v>100</v>
      </c>
      <c r="E69" s="100">
        <v>239141.2</v>
      </c>
      <c r="F69" s="101">
        <v>239141.2</v>
      </c>
      <c r="G69" s="80">
        <f t="shared" ref="G69:G115" si="2">F69/E69*100</f>
        <v>100</v>
      </c>
    </row>
    <row r="70" spans="1:7" ht="16.5" thickBot="1">
      <c r="A70" s="53"/>
      <c r="B70" s="97" t="s">
        <v>200</v>
      </c>
      <c r="C70" s="86"/>
      <c r="D70" s="86"/>
      <c r="E70" s="98">
        <f>SUM(E69)</f>
        <v>239141.2</v>
      </c>
      <c r="F70" s="116">
        <f>SUM(F69)</f>
        <v>239141.2</v>
      </c>
      <c r="G70" s="117">
        <f t="shared" si="2"/>
        <v>100</v>
      </c>
    </row>
    <row r="71" spans="1:7" ht="38.25" customHeight="1">
      <c r="A71" s="48">
        <v>10</v>
      </c>
      <c r="B71" s="81" t="s">
        <v>163</v>
      </c>
      <c r="C71" s="68" t="s">
        <v>62</v>
      </c>
      <c r="D71" s="68" t="s">
        <v>64</v>
      </c>
      <c r="E71" s="82">
        <v>14.6</v>
      </c>
      <c r="F71" s="83"/>
      <c r="G71" s="84">
        <f t="shared" si="2"/>
        <v>0</v>
      </c>
    </row>
    <row r="72" spans="1:7" ht="30" customHeight="1">
      <c r="A72" s="17">
        <v>8</v>
      </c>
      <c r="B72" s="27" t="s">
        <v>164</v>
      </c>
      <c r="C72" s="18" t="s">
        <v>62</v>
      </c>
      <c r="D72" s="18" t="s">
        <v>68</v>
      </c>
      <c r="E72" s="59">
        <v>348</v>
      </c>
      <c r="F72" s="60">
        <v>429</v>
      </c>
      <c r="G72" s="66">
        <f t="shared" si="2"/>
        <v>123.27586206896552</v>
      </c>
    </row>
    <row r="73" spans="1:7" ht="15.75">
      <c r="A73" s="17">
        <v>5</v>
      </c>
      <c r="B73" s="17" t="s">
        <v>165</v>
      </c>
      <c r="C73" s="18" t="s">
        <v>62</v>
      </c>
      <c r="D73" s="18" t="s">
        <v>83</v>
      </c>
      <c r="E73" s="30">
        <v>48.2</v>
      </c>
      <c r="F73" s="60">
        <v>66</v>
      </c>
      <c r="G73" s="66">
        <f t="shared" si="2"/>
        <v>136.92946058091286</v>
      </c>
    </row>
    <row r="74" spans="1:7" ht="40.5" customHeight="1">
      <c r="A74" s="17">
        <v>5</v>
      </c>
      <c r="B74" s="27" t="s">
        <v>166</v>
      </c>
      <c r="C74" s="18" t="s">
        <v>62</v>
      </c>
      <c r="D74" s="18" t="s">
        <v>68</v>
      </c>
      <c r="E74" s="30">
        <v>43.9</v>
      </c>
      <c r="F74" s="57">
        <v>12.5</v>
      </c>
      <c r="G74" s="66">
        <f t="shared" si="2"/>
        <v>28.473804100227788</v>
      </c>
    </row>
    <row r="75" spans="1:7" ht="15.75">
      <c r="A75" s="17">
        <v>6</v>
      </c>
      <c r="B75" s="17" t="s">
        <v>167</v>
      </c>
      <c r="C75" s="18" t="s">
        <v>62</v>
      </c>
      <c r="D75" s="18" t="s">
        <v>68</v>
      </c>
      <c r="E75" s="30">
        <v>32.200000000000003</v>
      </c>
      <c r="F75" s="60">
        <v>10</v>
      </c>
      <c r="G75" s="66">
        <f t="shared" si="2"/>
        <v>31.05590062111801</v>
      </c>
    </row>
    <row r="76" spans="1:7" ht="15.75">
      <c r="A76" s="22">
        <v>5</v>
      </c>
      <c r="B76" s="27" t="s">
        <v>168</v>
      </c>
      <c r="C76" s="18" t="s">
        <v>62</v>
      </c>
      <c r="D76" s="18" t="s">
        <v>68</v>
      </c>
      <c r="E76" s="30">
        <v>78.900000000000006</v>
      </c>
      <c r="F76" s="60">
        <v>66</v>
      </c>
      <c r="G76" s="66">
        <f t="shared" si="2"/>
        <v>83.650190114068437</v>
      </c>
    </row>
    <row r="77" spans="1:7" ht="15.75">
      <c r="A77" s="17">
        <v>5</v>
      </c>
      <c r="B77" s="17" t="s">
        <v>169</v>
      </c>
      <c r="C77" s="18" t="s">
        <v>62</v>
      </c>
      <c r="D77" s="18" t="s">
        <v>44</v>
      </c>
      <c r="E77" s="30">
        <v>43.9</v>
      </c>
      <c r="F77" s="57">
        <v>32.5</v>
      </c>
      <c r="G77" s="66">
        <f t="shared" si="2"/>
        <v>74.031890660592254</v>
      </c>
    </row>
    <row r="78" spans="1:7" ht="15.75">
      <c r="A78" s="17">
        <v>4</v>
      </c>
      <c r="B78" s="17" t="s">
        <v>170</v>
      </c>
      <c r="C78" s="18" t="s">
        <v>62</v>
      </c>
      <c r="D78" s="18" t="s">
        <v>70</v>
      </c>
      <c r="E78" s="30">
        <v>48.2</v>
      </c>
      <c r="F78" s="60">
        <v>66</v>
      </c>
      <c r="G78" s="66">
        <f t="shared" si="2"/>
        <v>136.92946058091286</v>
      </c>
    </row>
    <row r="79" spans="1:7" ht="25.5" customHeight="1">
      <c r="A79" s="17">
        <v>4</v>
      </c>
      <c r="B79" s="27" t="s">
        <v>171</v>
      </c>
      <c r="C79" s="18" t="s">
        <v>62</v>
      </c>
      <c r="D79" s="18" t="s">
        <v>70</v>
      </c>
      <c r="E79" s="30">
        <v>43.9</v>
      </c>
      <c r="F79" s="60">
        <v>12.5</v>
      </c>
      <c r="G79" s="66">
        <f t="shared" si="2"/>
        <v>28.473804100227788</v>
      </c>
    </row>
    <row r="80" spans="1:7" ht="15.75">
      <c r="A80" s="17">
        <v>4</v>
      </c>
      <c r="B80" s="17" t="s">
        <v>172</v>
      </c>
      <c r="C80" s="18" t="s">
        <v>62</v>
      </c>
      <c r="D80" s="18" t="s">
        <v>70</v>
      </c>
      <c r="E80" s="30">
        <v>29.2</v>
      </c>
      <c r="F80" s="60">
        <v>25</v>
      </c>
      <c r="G80" s="66">
        <f t="shared" si="2"/>
        <v>85.61643835616438</v>
      </c>
    </row>
    <row r="81" spans="1:7" ht="15.75">
      <c r="A81" s="22">
        <v>5</v>
      </c>
      <c r="B81" s="17" t="s">
        <v>173</v>
      </c>
      <c r="C81" s="18" t="s">
        <v>62</v>
      </c>
      <c r="D81" s="18" t="s">
        <v>70</v>
      </c>
      <c r="E81" s="30">
        <v>32.200000000000003</v>
      </c>
      <c r="F81" s="60">
        <v>20</v>
      </c>
      <c r="G81" s="66">
        <f t="shared" si="2"/>
        <v>62.11180124223602</v>
      </c>
    </row>
    <row r="82" spans="1:7" ht="21" customHeight="1">
      <c r="A82" s="17">
        <v>7</v>
      </c>
      <c r="B82" s="27" t="s">
        <v>174</v>
      </c>
      <c r="C82" s="18" t="s">
        <v>62</v>
      </c>
      <c r="D82" s="18" t="s">
        <v>47</v>
      </c>
      <c r="E82" s="59">
        <v>348</v>
      </c>
      <c r="F82" s="60">
        <v>218</v>
      </c>
      <c r="G82" s="66">
        <f t="shared" si="2"/>
        <v>62.643678160919535</v>
      </c>
    </row>
    <row r="83" spans="1:7" ht="15.75">
      <c r="A83" s="17">
        <v>4</v>
      </c>
      <c r="B83" s="17" t="s">
        <v>175</v>
      </c>
      <c r="C83" s="18" t="s">
        <v>62</v>
      </c>
      <c r="D83" s="18" t="s">
        <v>47</v>
      </c>
      <c r="E83" s="30">
        <v>43.9</v>
      </c>
      <c r="F83" s="57">
        <v>32.5</v>
      </c>
      <c r="G83" s="66">
        <f t="shared" si="2"/>
        <v>74.031890660592254</v>
      </c>
    </row>
    <row r="84" spans="1:7" ht="27" customHeight="1">
      <c r="A84" s="17">
        <v>11</v>
      </c>
      <c r="B84" s="27" t="s">
        <v>176</v>
      </c>
      <c r="C84" s="18" t="s">
        <v>62</v>
      </c>
      <c r="D84" s="18" t="s">
        <v>63</v>
      </c>
      <c r="E84" s="59">
        <v>146.19999999999999</v>
      </c>
      <c r="F84" s="65">
        <v>50</v>
      </c>
      <c r="G84" s="66">
        <f t="shared" si="2"/>
        <v>34.199726402188787</v>
      </c>
    </row>
    <row r="85" spans="1:7" ht="33" customHeight="1">
      <c r="A85" s="17">
        <v>6</v>
      </c>
      <c r="B85" s="27" t="s">
        <v>177</v>
      </c>
      <c r="C85" s="18" t="s">
        <v>62</v>
      </c>
      <c r="D85" s="18" t="s">
        <v>73</v>
      </c>
      <c r="E85" s="30">
        <v>0</v>
      </c>
      <c r="F85" s="63"/>
      <c r="G85" s="66"/>
    </row>
    <row r="86" spans="1:7" ht="15.75">
      <c r="A86" s="17">
        <v>4</v>
      </c>
      <c r="B86" s="17" t="s">
        <v>178</v>
      </c>
      <c r="C86" s="18" t="s">
        <v>62</v>
      </c>
      <c r="D86" s="18" t="s">
        <v>73</v>
      </c>
      <c r="E86" s="30">
        <v>64.3</v>
      </c>
      <c r="F86" s="65">
        <v>66</v>
      </c>
      <c r="G86" s="66">
        <f t="shared" si="2"/>
        <v>102.6438569206843</v>
      </c>
    </row>
    <row r="87" spans="1:7" ht="31.5" customHeight="1">
      <c r="A87" s="17">
        <v>14</v>
      </c>
      <c r="B87" s="27" t="s">
        <v>179</v>
      </c>
      <c r="C87" s="18" t="s">
        <v>62</v>
      </c>
      <c r="D87" s="18" t="s">
        <v>52</v>
      </c>
      <c r="E87" s="59">
        <v>128.69999999999999</v>
      </c>
      <c r="F87" s="63"/>
      <c r="G87" s="66">
        <f t="shared" si="2"/>
        <v>0</v>
      </c>
    </row>
    <row r="88" spans="1:7" ht="45.75" customHeight="1">
      <c r="A88" s="17">
        <v>12</v>
      </c>
      <c r="B88" s="27" t="s">
        <v>180</v>
      </c>
      <c r="C88" s="18" t="s">
        <v>62</v>
      </c>
      <c r="D88" s="18" t="s">
        <v>65</v>
      </c>
      <c r="E88" s="59">
        <v>495.6</v>
      </c>
      <c r="F88" s="63">
        <v>246.8</v>
      </c>
      <c r="G88" s="66">
        <f t="shared" si="2"/>
        <v>49.798224374495561</v>
      </c>
    </row>
    <row r="89" spans="1:7" ht="28.5" customHeight="1">
      <c r="A89" s="17">
        <v>13</v>
      </c>
      <c r="B89" s="67" t="s">
        <v>195</v>
      </c>
      <c r="C89" s="19" t="s">
        <v>62</v>
      </c>
      <c r="D89" s="19" t="s">
        <v>55</v>
      </c>
      <c r="E89" s="59">
        <v>0</v>
      </c>
      <c r="F89" s="57"/>
      <c r="G89" s="66"/>
    </row>
    <row r="90" spans="1:7" ht="15.75">
      <c r="A90" s="22">
        <v>8</v>
      </c>
      <c r="B90" s="17" t="s">
        <v>181</v>
      </c>
      <c r="C90" s="18" t="s">
        <v>62</v>
      </c>
      <c r="D90" s="18" t="s">
        <v>79</v>
      </c>
      <c r="E90" s="30">
        <v>0</v>
      </c>
      <c r="F90" s="57"/>
      <c r="G90" s="66"/>
    </row>
    <row r="91" spans="1:7" ht="15.75">
      <c r="A91" s="17"/>
      <c r="B91" s="17" t="s">
        <v>4</v>
      </c>
      <c r="C91" s="18" t="s">
        <v>62</v>
      </c>
      <c r="D91" s="18" t="s">
        <v>105</v>
      </c>
      <c r="E91" s="16"/>
      <c r="F91" s="65">
        <v>15</v>
      </c>
      <c r="G91" s="66"/>
    </row>
    <row r="92" spans="1:7" ht="38.25" customHeight="1">
      <c r="A92" s="17"/>
      <c r="B92" s="27" t="s">
        <v>182</v>
      </c>
      <c r="C92" s="18" t="s">
        <v>62</v>
      </c>
      <c r="D92" s="18" t="s">
        <v>101</v>
      </c>
      <c r="E92" s="16"/>
      <c r="F92" s="65">
        <v>45</v>
      </c>
      <c r="G92" s="66"/>
    </row>
    <row r="93" spans="1:7" ht="38.25" customHeight="1">
      <c r="A93" s="17">
        <v>9</v>
      </c>
      <c r="B93" s="27" t="s">
        <v>183</v>
      </c>
      <c r="C93" s="18" t="s">
        <v>62</v>
      </c>
      <c r="D93" s="18" t="s">
        <v>66</v>
      </c>
      <c r="E93" s="59">
        <v>14.6</v>
      </c>
      <c r="F93" s="65">
        <v>37.5</v>
      </c>
      <c r="G93" s="66">
        <f t="shared" si="2"/>
        <v>256.84931506849318</v>
      </c>
    </row>
    <row r="94" spans="1:7" ht="30.75" customHeight="1" thickBot="1">
      <c r="A94" s="31"/>
      <c r="B94" s="77" t="s">
        <v>183</v>
      </c>
      <c r="C94" s="32" t="s">
        <v>62</v>
      </c>
      <c r="D94" s="32" t="s">
        <v>110</v>
      </c>
      <c r="E94" s="78"/>
      <c r="F94" s="79">
        <v>30</v>
      </c>
      <c r="G94" s="80"/>
    </row>
    <row r="95" spans="1:7" ht="16.5" thickBot="1">
      <c r="A95" s="89"/>
      <c r="B95" s="85" t="s">
        <v>198</v>
      </c>
      <c r="C95" s="86"/>
      <c r="D95" s="86"/>
      <c r="E95" s="87">
        <f>SUM(E71:E94)</f>
        <v>2004.5</v>
      </c>
      <c r="F95" s="127">
        <f>SUM(F71:F94)</f>
        <v>1480.3</v>
      </c>
      <c r="G95" s="117">
        <f t="shared" si="2"/>
        <v>73.848840109753056</v>
      </c>
    </row>
    <row r="96" spans="1:7" ht="39.75" customHeight="1">
      <c r="A96" s="48">
        <v>20</v>
      </c>
      <c r="B96" s="81" t="s">
        <v>184</v>
      </c>
      <c r="C96" s="68" t="s">
        <v>67</v>
      </c>
      <c r="D96" s="68" t="s">
        <v>46</v>
      </c>
      <c r="E96" s="82">
        <v>7.3</v>
      </c>
      <c r="F96" s="83"/>
      <c r="G96" s="84">
        <f t="shared" si="2"/>
        <v>0</v>
      </c>
    </row>
    <row r="97" spans="1:7" ht="37.5" customHeight="1">
      <c r="A97" s="17">
        <v>21</v>
      </c>
      <c r="B97" s="27" t="s">
        <v>185</v>
      </c>
      <c r="C97" s="18" t="s">
        <v>67</v>
      </c>
      <c r="D97" s="18" t="s">
        <v>49</v>
      </c>
      <c r="E97" s="59">
        <v>731</v>
      </c>
      <c r="F97" s="57"/>
      <c r="G97" s="66">
        <f t="shared" si="2"/>
        <v>0</v>
      </c>
    </row>
    <row r="98" spans="1:7" ht="31.5" customHeight="1">
      <c r="A98" s="17"/>
      <c r="B98" s="27" t="s">
        <v>186</v>
      </c>
      <c r="C98" s="18" t="s">
        <v>67</v>
      </c>
      <c r="D98" s="18" t="s">
        <v>51</v>
      </c>
      <c r="E98" s="59">
        <v>29.2</v>
      </c>
      <c r="F98" s="60">
        <v>51</v>
      </c>
      <c r="G98" s="66">
        <f t="shared" si="2"/>
        <v>174.65753424657535</v>
      </c>
    </row>
    <row r="99" spans="1:7" ht="15.75">
      <c r="A99" s="17">
        <v>28</v>
      </c>
      <c r="B99" s="17" t="s">
        <v>187</v>
      </c>
      <c r="C99" s="18" t="s">
        <v>67</v>
      </c>
      <c r="D99" s="18" t="s">
        <v>64</v>
      </c>
      <c r="E99" s="59">
        <v>6746</v>
      </c>
      <c r="F99" s="57">
        <v>6890.5</v>
      </c>
      <c r="G99" s="66">
        <f t="shared" si="2"/>
        <v>102.14201008004744</v>
      </c>
    </row>
    <row r="100" spans="1:7" ht="30.75">
      <c r="A100" s="17">
        <v>22</v>
      </c>
      <c r="B100" s="27" t="s">
        <v>188</v>
      </c>
      <c r="C100" s="18" t="s">
        <v>67</v>
      </c>
      <c r="D100" s="18" t="s">
        <v>44</v>
      </c>
      <c r="E100" s="59">
        <v>2631.6</v>
      </c>
      <c r="F100" s="57">
        <v>2462.8000000000002</v>
      </c>
      <c r="G100" s="66">
        <f t="shared" si="2"/>
        <v>93.585651314789487</v>
      </c>
    </row>
    <row r="101" spans="1:7" ht="33" customHeight="1">
      <c r="A101" s="17">
        <v>23</v>
      </c>
      <c r="B101" s="27" t="s">
        <v>189</v>
      </c>
      <c r="C101" s="18" t="s">
        <v>67</v>
      </c>
      <c r="D101" s="18" t="s">
        <v>44</v>
      </c>
      <c r="E101" s="59">
        <v>2631.6</v>
      </c>
      <c r="F101" s="60">
        <v>1878</v>
      </c>
      <c r="G101" s="66">
        <f t="shared" si="2"/>
        <v>71.363429092567259</v>
      </c>
    </row>
    <row r="102" spans="1:7" ht="50.25" customHeight="1">
      <c r="A102" s="17">
        <v>24</v>
      </c>
      <c r="B102" s="27" t="s">
        <v>190</v>
      </c>
      <c r="C102" s="18" t="s">
        <v>67</v>
      </c>
      <c r="D102" s="18" t="s">
        <v>44</v>
      </c>
      <c r="E102" s="59">
        <v>1315.8</v>
      </c>
      <c r="F102" s="60">
        <v>813</v>
      </c>
      <c r="G102" s="66">
        <f t="shared" si="2"/>
        <v>61.787505699954401</v>
      </c>
    </row>
    <row r="103" spans="1:7" ht="15.75">
      <c r="A103" s="17">
        <v>8</v>
      </c>
      <c r="B103" s="17" t="s">
        <v>25</v>
      </c>
      <c r="C103" s="18" t="s">
        <v>67</v>
      </c>
      <c r="D103" s="18" t="s">
        <v>44</v>
      </c>
      <c r="E103" s="30">
        <v>1206.2</v>
      </c>
      <c r="F103" s="57">
        <v>766.5</v>
      </c>
      <c r="G103" s="66">
        <f t="shared" si="2"/>
        <v>63.546675509865693</v>
      </c>
    </row>
    <row r="104" spans="1:7" ht="15.75">
      <c r="A104" s="17">
        <v>7</v>
      </c>
      <c r="B104" s="17" t="s">
        <v>191</v>
      </c>
      <c r="C104" s="18" t="s">
        <v>67</v>
      </c>
      <c r="D104" s="18" t="s">
        <v>44</v>
      </c>
      <c r="E104" s="30">
        <v>657.9</v>
      </c>
      <c r="F104" s="57">
        <v>712.5</v>
      </c>
      <c r="G104" s="66">
        <f t="shared" si="2"/>
        <v>108.29913360693115</v>
      </c>
    </row>
    <row r="105" spans="1:7" ht="15.75">
      <c r="A105" s="17">
        <v>8</v>
      </c>
      <c r="B105" s="17" t="s">
        <v>28</v>
      </c>
      <c r="C105" s="18" t="s">
        <v>67</v>
      </c>
      <c r="D105" s="18" t="s">
        <v>44</v>
      </c>
      <c r="E105" s="30">
        <v>1438.6</v>
      </c>
      <c r="F105" s="60">
        <v>960</v>
      </c>
      <c r="G105" s="66">
        <f t="shared" si="2"/>
        <v>66.731544557208395</v>
      </c>
    </row>
    <row r="106" spans="1:7" ht="15.75">
      <c r="A106" s="17"/>
      <c r="B106" s="17"/>
      <c r="C106" s="18"/>
      <c r="D106" s="62"/>
      <c r="E106" s="57"/>
      <c r="F106" s="57"/>
      <c r="G106" s="66"/>
    </row>
    <row r="107" spans="1:7" ht="28.5" customHeight="1">
      <c r="A107" s="17">
        <v>25</v>
      </c>
      <c r="B107" s="27" t="s">
        <v>192</v>
      </c>
      <c r="C107" s="18" t="s">
        <v>67</v>
      </c>
      <c r="D107" s="18" t="s">
        <v>70</v>
      </c>
      <c r="E107" s="59">
        <v>1266.5</v>
      </c>
      <c r="F107" s="60">
        <v>970</v>
      </c>
      <c r="G107" s="66">
        <f t="shared" si="2"/>
        <v>76.589024871693638</v>
      </c>
    </row>
    <row r="108" spans="1:7" ht="27" customHeight="1">
      <c r="A108" s="17">
        <v>26</v>
      </c>
      <c r="B108" s="27" t="s">
        <v>193</v>
      </c>
      <c r="C108" s="18" t="s">
        <v>67</v>
      </c>
      <c r="D108" s="18" t="s">
        <v>70</v>
      </c>
      <c r="E108" s="59">
        <v>1608.2</v>
      </c>
      <c r="F108" s="60">
        <v>1301</v>
      </c>
      <c r="G108" s="66">
        <f t="shared" si="2"/>
        <v>80.897898271359281</v>
      </c>
    </row>
    <row r="109" spans="1:7" ht="33.75" customHeight="1">
      <c r="A109" s="17">
        <v>27</v>
      </c>
      <c r="B109" s="27" t="s">
        <v>194</v>
      </c>
      <c r="C109" s="18" t="s">
        <v>67</v>
      </c>
      <c r="D109" s="18" t="s">
        <v>70</v>
      </c>
      <c r="E109" s="59">
        <v>842.1</v>
      </c>
      <c r="F109" s="60">
        <v>864</v>
      </c>
      <c r="G109" s="66">
        <f t="shared" si="2"/>
        <v>102.60064125400783</v>
      </c>
    </row>
    <row r="110" spans="1:7" ht="16.5" thickBot="1">
      <c r="A110" s="31">
        <v>9</v>
      </c>
      <c r="B110" s="31" t="s">
        <v>41</v>
      </c>
      <c r="C110" s="32" t="s">
        <v>67</v>
      </c>
      <c r="D110" s="32" t="s">
        <v>70</v>
      </c>
      <c r="E110" s="90">
        <v>394.7</v>
      </c>
      <c r="F110" s="91">
        <v>406.5</v>
      </c>
      <c r="G110" s="80">
        <f t="shared" si="2"/>
        <v>102.98961236382063</v>
      </c>
    </row>
    <row r="111" spans="1:7" ht="16.5" thickBot="1">
      <c r="A111" s="89"/>
      <c r="B111" s="53" t="s">
        <v>199</v>
      </c>
      <c r="C111" s="86"/>
      <c r="D111" s="93"/>
      <c r="E111" s="95">
        <f>SUM(E96:E110)</f>
        <v>21506.7</v>
      </c>
      <c r="F111" s="121">
        <f>SUM(F96:F110)</f>
        <v>18075.8</v>
      </c>
      <c r="G111" s="117">
        <f t="shared" si="2"/>
        <v>84.047296888876488</v>
      </c>
    </row>
    <row r="112" spans="1:7" ht="15.75">
      <c r="A112" s="48"/>
      <c r="B112" s="48"/>
      <c r="C112" s="68"/>
      <c r="D112" s="69"/>
      <c r="E112" s="92"/>
      <c r="F112" s="92"/>
      <c r="G112" s="84"/>
    </row>
    <row r="113" spans="1:7" ht="15.75">
      <c r="A113" s="17"/>
      <c r="B113" s="17"/>
      <c r="C113" s="18"/>
      <c r="D113" s="62"/>
      <c r="E113" s="60"/>
      <c r="F113" s="60"/>
      <c r="G113" s="66"/>
    </row>
    <row r="114" spans="1:7" ht="16.5" thickBot="1">
      <c r="A114" s="17">
        <v>31</v>
      </c>
      <c r="B114" s="31" t="s">
        <v>85</v>
      </c>
      <c r="C114" s="32" t="s">
        <v>99</v>
      </c>
      <c r="D114" s="32" t="s">
        <v>100</v>
      </c>
      <c r="E114" s="119">
        <v>3900</v>
      </c>
      <c r="F114" s="101">
        <v>3777.7</v>
      </c>
      <c r="G114" s="80">
        <f t="shared" si="2"/>
        <v>96.864102564102566</v>
      </c>
    </row>
    <row r="115" spans="1:7" ht="16.5" thickBot="1">
      <c r="A115" s="76"/>
      <c r="B115" s="120" t="s">
        <v>88</v>
      </c>
      <c r="C115" s="86"/>
      <c r="D115" s="93"/>
      <c r="E115" s="102">
        <v>367702.6</v>
      </c>
      <c r="F115" s="99">
        <f>F114+F111+F95+F70+F67+F61+F59+F56+F53+F38+F35+F25+F15</f>
        <v>339569.59999999992</v>
      </c>
      <c r="G115" s="88">
        <f t="shared" si="2"/>
        <v>92.348979854915342</v>
      </c>
    </row>
    <row r="116" spans="1:7" ht="15.75">
      <c r="A116" s="31"/>
      <c r="B116" s="103"/>
      <c r="C116" s="105"/>
      <c r="D116" s="134"/>
      <c r="E116" s="135"/>
      <c r="F116" s="107"/>
      <c r="G116" s="136"/>
    </row>
    <row r="117" spans="1:7" ht="15.75" customHeight="1">
      <c r="A117" s="131"/>
      <c r="B117" s="131"/>
      <c r="C117" s="131"/>
      <c r="D117" s="131"/>
      <c r="E117" s="131"/>
      <c r="F117" s="131"/>
      <c r="G117" s="131"/>
    </row>
    <row r="118" spans="1:7" ht="15.75" customHeight="1">
      <c r="A118" s="131"/>
      <c r="B118" s="131"/>
      <c r="C118" s="131"/>
      <c r="D118" s="131"/>
      <c r="E118" s="131"/>
      <c r="F118" s="131"/>
      <c r="G118" s="131"/>
    </row>
    <row r="119" spans="1:7" ht="15" customHeight="1">
      <c r="A119" s="131"/>
      <c r="B119" s="131"/>
      <c r="C119" s="131"/>
      <c r="D119" s="131"/>
      <c r="E119" s="131"/>
      <c r="F119" s="131"/>
      <c r="G119" s="131"/>
    </row>
  </sheetData>
  <protectedRanges>
    <protectedRange sqref="E69" name="Range2"/>
    <protectedRange sqref="E114" name="Range3"/>
  </protectedRanges>
  <mergeCells count="2">
    <mergeCell ref="A2:G2"/>
    <mergeCell ref="A117:G119"/>
  </mergeCells>
  <phoneticPr fontId="1" type="noConversion"/>
  <pageMargins left="0.17" right="0.18" top="0.24" bottom="0.75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ԱՄՓՈՓ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2019-10-02T10:23:05Z</cp:lastPrinted>
  <dcterms:created xsi:type="dcterms:W3CDTF">2006-09-28T05:33:49Z</dcterms:created>
  <dcterms:modified xsi:type="dcterms:W3CDTF">2019-10-05T07:18:00Z</dcterms:modified>
</cp:coreProperties>
</file>