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Havelvac" sheetId="1" r:id="rId1"/>
  </sheets>
  <definedNames/>
  <calcPr fullCalcOnLoad="1"/>
</workbook>
</file>

<file path=xl/sharedStrings.xml><?xml version="1.0" encoding="utf-8"?>
<sst xmlns="http://schemas.openxmlformats.org/spreadsheetml/2006/main" count="94" uniqueCount="86">
  <si>
    <t>Փաստացի</t>
  </si>
  <si>
    <t>NN</t>
  </si>
  <si>
    <t>Եկամտատեսակները</t>
  </si>
  <si>
    <t>Հողի հարկ համայնքների վարչական տարածքներում գտնվող հողի համար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</si>
  <si>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</si>
  <si>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Բյուջետային ծախսերի գործառական դասակարգման բաժինների, խմբերի և դասերի անվանումները</t>
  </si>
  <si>
    <t>այդ թվում`</t>
  </si>
  <si>
    <t>որից`</t>
  </si>
  <si>
    <t>ՀՀ համայնքների պահուստային ֆոնդ</t>
  </si>
  <si>
    <t>Բյուջետային ծախսերի տնտեսագիտական դասակարգման հոդվածների</t>
  </si>
  <si>
    <t xml:space="preserve">այդ թվում` </t>
  </si>
  <si>
    <t>Հաշվարկային</t>
  </si>
  <si>
    <t>Կատարման %</t>
  </si>
  <si>
    <t xml:space="preserve">Համայնքի բյուջե վճարվող պետական տուրքեր  </t>
  </si>
  <si>
    <t xml:space="preserve"> Գույքահարկ փոխադրամիջոցների համար</t>
  </si>
  <si>
    <t>Գույքահարկ համայնքների վարչական տարածքներում գտնվող շենքերի և շինությունների համար</t>
  </si>
  <si>
    <t xml:space="preserve"> Տեղական տուրքեր </t>
  </si>
  <si>
    <t>Գույքի վարձակալությունից եկամուտներ</t>
  </si>
  <si>
    <t xml:space="preserve">Տեղական վճարներ  </t>
  </si>
  <si>
    <t xml:space="preserve"> Այլ եկամուտներ ,օրենքով և իրավական այլ ակտերով սահմանված` համայնքի բյուջեի մուտքագրման ենթակա այլ եկամուտներ</t>
  </si>
  <si>
    <t>Վարչական բյուջեի պահուստային ֆոնդից ֆոնդային բյուջե կատարվող հատկացումներից մուտքեր *</t>
  </si>
  <si>
    <r>
      <t>*</t>
    </r>
    <r>
      <rPr>
        <sz val="7"/>
        <color indexed="8"/>
        <rFont val="Sylfaen"/>
        <family val="1"/>
      </rPr>
      <t>Նշված տողի ցուցանիշները հանրագումարում ներառված չէ:</t>
    </r>
  </si>
  <si>
    <t>Հայաստանի Հանրապետության</t>
  </si>
  <si>
    <t>Շիրակի մարզի Ախուրյան համայնքի</t>
  </si>
  <si>
    <t xml:space="preserve">Հավելված  թիվ 1 </t>
  </si>
  <si>
    <t>թիվ             որոշման</t>
  </si>
  <si>
    <r>
      <rPr>
        <b/>
        <sz val="10"/>
        <rFont val="Sylfaen"/>
        <family val="1"/>
      </rPr>
      <t>ԸՆԴԱՄԵՆԸ ԵԿԱՄՈՒՏՆԵՐ</t>
    </r>
    <r>
      <rPr>
        <sz val="10"/>
        <rFont val="Sylfaen"/>
        <family val="1"/>
      </rPr>
      <t xml:space="preserve">                                            այդ   թվում  </t>
    </r>
  </si>
  <si>
    <r>
      <t xml:space="preserve">             </t>
    </r>
    <r>
      <rPr>
        <b/>
        <sz val="10"/>
        <rFont val="Sylfaen"/>
        <family val="1"/>
      </rPr>
      <t xml:space="preserve">   ԾԱԽՍԵՐ</t>
    </r>
  </si>
  <si>
    <t>ԸՆԴԱՄԵՆԸ ԾԱԽՍԵՐ ՜ այդ թվում</t>
  </si>
  <si>
    <t>Ընդհանուր բնույթի հանրային ծառայություններ</t>
  </si>
  <si>
    <t>Տնտեսական հարաբերություններ</t>
  </si>
  <si>
    <t xml:space="preserve">Շրջակա միջավայրի պաշտպանություն </t>
  </si>
  <si>
    <t>Բնակարանային շինարարություն և կոմունալ ծառայություններ</t>
  </si>
  <si>
    <t>Հանգիստ մշակույթ և կրոն</t>
  </si>
  <si>
    <t>Կրթություն</t>
  </si>
  <si>
    <t>Սոցիալական պաշտպանություն</t>
  </si>
  <si>
    <t>Հիմնական բաժիններին չդասվող պահուստային ֆոնդեր</t>
  </si>
  <si>
    <t xml:space="preserve">Ա.   ԸՆԹԱՑԻԿ  ԾԱԽՍԵՐ՛                </t>
  </si>
  <si>
    <t xml:space="preserve"> ԸՆԴԱՄԵՆԸ    ԾԱԽՍԵՐ                               </t>
  </si>
  <si>
    <t>Աշխատողների աշխատավարձեր և հավելավճարներ</t>
  </si>
  <si>
    <t xml:space="preserve"> Էներգետիկ  ծառայություններ</t>
  </si>
  <si>
    <t xml:space="preserve"> Կոմունալ ծառայություններ</t>
  </si>
  <si>
    <t xml:space="preserve"> Կապի ծառայություններ</t>
  </si>
  <si>
    <t>Գույքի և սարքավորումների վարձակալություն</t>
  </si>
  <si>
    <t xml:space="preserve">Բ. ՈՉ ՖԻՆԱՆՍԱԿԱՆ ԱԿՏԻՎՆԵՐԻ ԳԾՈՎ ԾԱԽՍԵՐ                    </t>
  </si>
  <si>
    <t>Հողի իրացումից մուտքեր</t>
  </si>
  <si>
    <t>Չարտադրված ակտիվների իրացումից մուտքեր</t>
  </si>
  <si>
    <t>այդ թվում` համայնքի բյուջեի վարչական մասի պահուստային ֆոնդից ֆոնդային մաս կատարվող հատկացումներ *</t>
  </si>
  <si>
    <t xml:space="preserve"> Ներքին գործուղումներ</t>
  </si>
  <si>
    <t xml:space="preserve"> Համակարգչային ծառայություններ</t>
  </si>
  <si>
    <t xml:space="preserve"> Տեղակատվական ծառայություններ</t>
  </si>
  <si>
    <t xml:space="preserve"> Ներկայացուցչական ծախսեր</t>
  </si>
  <si>
    <t xml:space="preserve"> Ընդհանուր բնույթի այլ ծառայություններ</t>
  </si>
  <si>
    <t xml:space="preserve"> Մասնագիտական ծառայություններ</t>
  </si>
  <si>
    <t xml:space="preserve"> Շենքերի և կառույցների ընթացիկ նորոգում և պահպանում</t>
  </si>
  <si>
    <t xml:space="preserve"> Մեքենաների և սարքավորումների ընթացիկ նորոգում և պահպանում</t>
  </si>
  <si>
    <t xml:space="preserve"> Գրասենյակային նյութեր և հագուստ</t>
  </si>
  <si>
    <t xml:space="preserve"> Տրանսպորտային նյութեր</t>
  </si>
  <si>
    <t xml:space="preserve"> Կենցաղային և հանրային սննդի նյութեր</t>
  </si>
  <si>
    <t xml:space="preserve"> Հատուկ նպատակային այլ նյութեր</t>
  </si>
  <si>
    <t xml:space="preserve"> Սուբսիդիաներ ոչ-ֆինանսական պետական (hամայնքային) կազմակերպություններին </t>
  </si>
  <si>
    <t xml:space="preserve"> Այլ կապիտալ դրամաշնորհներ                                </t>
  </si>
  <si>
    <t xml:space="preserve"> Հուղարկավորության նպաստներ բյուջեից</t>
  </si>
  <si>
    <t xml:space="preserve"> Այլ նպաստներ բյուջեից</t>
  </si>
  <si>
    <t xml:space="preserve"> Նվիրատվություններ այլ շահույթ չհետապնդող կազմակերպություններին</t>
  </si>
  <si>
    <t xml:space="preserve"> Այլ հարկեր</t>
  </si>
  <si>
    <t xml:space="preserve"> Պարտադիր վճարներ</t>
  </si>
  <si>
    <t xml:space="preserve"> Պահուստային միջոցներ</t>
  </si>
  <si>
    <t xml:space="preserve"> Շենքերի և շինությունների կառուցում</t>
  </si>
  <si>
    <t xml:space="preserve">  Շենքերի և շինությունների կապիտալ վերանորոգում</t>
  </si>
  <si>
    <t xml:space="preserve">  Վարչական սարքավորումներ</t>
  </si>
  <si>
    <t xml:space="preserve"> Այլ մեքենաներ և սարքավորումներ</t>
  </si>
  <si>
    <t xml:space="preserve"> Աճեցվող ակտիվներ</t>
  </si>
  <si>
    <t xml:space="preserve">  Նախագծահետազոտական ծախսեր</t>
  </si>
  <si>
    <t xml:space="preserve"> Պաշտոնական դրամաշնորհներ </t>
  </si>
  <si>
    <t>Պարգևատրումներ,դրամական խրախուսումներ և հատուկ վճարներ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</si>
  <si>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</si>
  <si>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</si>
  <si>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ԸՆԴԱՄԵՆԸ ՍԵՓԱԿԱՆ ԵԿԱՄՈՒՏՆԵՐ      որից</t>
  </si>
  <si>
    <t>Ապահովագրական ծախսեր</t>
  </si>
  <si>
    <t>Հիմնական միջոցներ, որից</t>
  </si>
  <si>
    <t>Այլ հիմնական միջոցների իրացումից մուտքեր</t>
  </si>
  <si>
    <t>Անշարժ  գույքի իրացումից մուտքեր</t>
  </si>
  <si>
    <t>Ոչ ֆինանսական ակտիվների իրացումից մուտքեր</t>
  </si>
  <si>
    <t>ավագանու     հոկտեմբեր 2020թվականի</t>
  </si>
  <si>
    <t>Հիմնական միջոցների իրացումից մուտքեր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</si>
</sst>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sz val="8"/>
      <name val="Sylfaen"/>
      <family val="1"/>
    </font>
    <font>
      <sz val="10"/>
      <name val="Sylfaen"/>
      <family val="1"/>
    </font>
    <font>
      <sz val="11"/>
      <name val="Sylfaen"/>
      <family val="1"/>
    </font>
    <font>
      <sz val="12"/>
      <name val="Sylfaen"/>
      <family val="1"/>
    </font>
    <font>
      <sz val="7"/>
      <color indexed="8"/>
      <name val="Sylfaen"/>
      <family val="1"/>
    </font>
    <font>
      <b/>
      <sz val="10"/>
      <name val="Sylfaen"/>
      <family val="1"/>
    </font>
    <font>
      <b/>
      <sz val="10"/>
      <name val="Arial Armeni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Sylfaen"/>
      <family val="1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Sylfaen"/>
      <family val="1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right style="hair">
        <color rgb="FFFFFFFF"/>
      </right>
      <top style="hair">
        <color rgb="FFFFFFFF"/>
      </top>
      <bottom>
        <color indexed="63"/>
      </bottom>
    </border>
    <border>
      <left style="medium"/>
      <right style="medium"/>
      <top style="medium"/>
      <bottom style="medium"/>
    </border>
    <border>
      <left style="hair">
        <color rgb="FFFFFFFF"/>
      </left>
      <right style="hair">
        <color rgb="FFFFFFFF"/>
      </right>
      <top>
        <color indexed="63"/>
      </top>
      <bottom style="hair">
        <color rgb="FFFFFFF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>
        <color rgb="FF000000"/>
      </bottom>
    </border>
    <border>
      <left style="medium"/>
      <right style="medium"/>
      <top style="medium"/>
      <bottom>
        <color indexed="63"/>
      </bottom>
    </border>
    <border>
      <left style="hair">
        <color rgb="FFFFFFFF"/>
      </left>
      <right style="hair">
        <color rgb="FFFFFFFF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rgb="FF000000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>
        <color rgb="FF000000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hair">
        <color rgb="FFFFFFFF"/>
      </left>
      <right>
        <color indexed="63"/>
      </right>
      <top style="hair">
        <color rgb="FFFFFFFF"/>
      </top>
      <bottom>
        <color indexed="63"/>
      </bottom>
    </border>
    <border>
      <left>
        <color indexed="63"/>
      </left>
      <right>
        <color indexed="63"/>
      </right>
      <top style="hair">
        <color rgb="FFFFFFFF"/>
      </top>
      <bottom>
        <color indexed="63"/>
      </bottom>
    </border>
    <border>
      <left>
        <color indexed="63"/>
      </left>
      <right style="hair">
        <color rgb="FFFFFFFF"/>
      </right>
      <top style="hair">
        <color rgb="FFFFFFFF"/>
      </top>
      <bottom>
        <color indexed="63"/>
      </bottom>
    </border>
    <border>
      <left style="hair">
        <color rgb="FFFFFFFF"/>
      </left>
      <right>
        <color indexed="63"/>
      </right>
      <top>
        <color indexed="63"/>
      </top>
      <bottom style="hair">
        <color rgb="FFFFFFFF"/>
      </bottom>
    </border>
    <border>
      <left>
        <color indexed="63"/>
      </left>
      <right>
        <color indexed="63"/>
      </right>
      <top>
        <color indexed="63"/>
      </top>
      <bottom style="hair">
        <color rgb="FFFFFFFF"/>
      </bottom>
    </border>
    <border>
      <left>
        <color indexed="63"/>
      </left>
      <right style="hair">
        <color rgb="FFFFFFFF"/>
      </right>
      <top>
        <color indexed="63"/>
      </top>
      <bottom style="hair">
        <color rgb="FFFFFFFF"/>
      </bottom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4" fillId="0" borderId="2" applyFill="0" applyProtection="0">
      <alignment horizontal="center" vertical="center"/>
    </xf>
    <xf numFmtId="0" fontId="5" fillId="0" borderId="2" applyNumberFormat="0" applyFill="0" applyProtection="0">
      <alignment horizontal="center" vertical="center"/>
    </xf>
    <xf numFmtId="4" fontId="3" fillId="0" borderId="3" applyFill="0" applyProtection="0">
      <alignment horizontal="center" vertical="center"/>
    </xf>
    <xf numFmtId="0" fontId="2" fillId="0" borderId="1" applyNumberFormat="0" applyFill="0" applyProtection="0">
      <alignment horizontal="center"/>
    </xf>
    <xf numFmtId="0" fontId="5" fillId="0" borderId="2" applyNumberFormat="0" applyFill="0" applyProtection="0">
      <alignment horizontal="left" vertical="center" wrapText="1"/>
    </xf>
    <xf numFmtId="0" fontId="5" fillId="0" borderId="3" applyNumberFormat="0" applyFill="0" applyProtection="0">
      <alignment horizontal="left" vertical="center" wrapText="1"/>
    </xf>
    <xf numFmtId="4" fontId="6" fillId="0" borderId="2" applyFill="0" applyProtection="0">
      <alignment horizontal="left" vertical="center"/>
    </xf>
    <xf numFmtId="4" fontId="3" fillId="0" borderId="3" applyFill="0" applyProtection="0">
      <alignment horizontal="right" vertical="center"/>
    </xf>
    <xf numFmtId="0" fontId="3" fillId="0" borderId="2" applyNumberFormat="0" applyFill="0" applyProtection="0">
      <alignment horizontal="right" vertical="center"/>
    </xf>
    <xf numFmtId="4" fontId="5" fillId="0" borderId="2" applyFill="0" applyProtection="0">
      <alignment horizontal="right" vertical="center"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4" applyNumberFormat="0" applyAlignment="0" applyProtection="0"/>
    <xf numFmtId="0" fontId="34" fillId="27" borderId="5" applyNumberFormat="0" applyAlignment="0" applyProtection="0"/>
    <xf numFmtId="0" fontId="35" fillId="2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28" borderId="10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8" fillId="0" borderId="1" xfId="33" applyFont="1" applyFill="1" applyBorder="1" applyAlignment="1">
      <alignment/>
    </xf>
    <xf numFmtId="0" fontId="48" fillId="0" borderId="13" xfId="33" applyFont="1" applyFill="1" applyBorder="1" applyAlignment="1">
      <alignment/>
    </xf>
    <xf numFmtId="0" fontId="48" fillId="0" borderId="14" xfId="33" applyFont="1" applyFill="1" applyBorder="1" applyAlignment="1">
      <alignment/>
    </xf>
    <xf numFmtId="0" fontId="49" fillId="0" borderId="0" xfId="0" applyFont="1" applyAlignment="1">
      <alignment vertical="center"/>
    </xf>
    <xf numFmtId="4" fontId="10" fillId="0" borderId="15" xfId="41" applyNumberFormat="1" applyFont="1" applyFill="1" applyBorder="1" applyAlignment="1">
      <alignment horizontal="center" vertical="center" wrapText="1"/>
    </xf>
    <xf numFmtId="4" fontId="10" fillId="0" borderId="15" xfId="41" applyNumberFormat="1" applyFont="1" applyFill="1" applyBorder="1" applyAlignment="1">
      <alignment horizontal="center" vertical="center"/>
    </xf>
    <xf numFmtId="0" fontId="48" fillId="0" borderId="16" xfId="33" applyFont="1" applyFill="1" applyBorder="1" applyAlignment="1">
      <alignment/>
    </xf>
    <xf numFmtId="4" fontId="10" fillId="0" borderId="17" xfId="36" applyNumberFormat="1" applyFont="1" applyFill="1" applyBorder="1" applyAlignment="1">
      <alignment horizontal="center" vertical="center"/>
    </xf>
    <xf numFmtId="0" fontId="10" fillId="0" borderId="18" xfId="35" applyFont="1" applyFill="1" applyBorder="1" applyAlignment="1">
      <alignment horizontal="center" vertical="center"/>
    </xf>
    <xf numFmtId="176" fontId="10" fillId="0" borderId="18" xfId="43" applyNumberFormat="1" applyFont="1" applyFill="1" applyBorder="1" applyAlignment="1">
      <alignment horizontal="center" vertical="center"/>
    </xf>
    <xf numFmtId="176" fontId="10" fillId="0" borderId="19" xfId="43" applyNumberFormat="1" applyFont="1" applyFill="1" applyBorder="1" applyAlignment="1">
      <alignment horizontal="center" vertical="center"/>
    </xf>
    <xf numFmtId="4" fontId="10" fillId="0" borderId="20" xfId="41" applyNumberFormat="1" applyFont="1" applyFill="1" applyBorder="1" applyAlignment="1">
      <alignment horizontal="center" vertical="center"/>
    </xf>
    <xf numFmtId="176" fontId="48" fillId="0" borderId="1" xfId="33" applyNumberFormat="1" applyFont="1" applyFill="1" applyBorder="1" applyAlignment="1">
      <alignment/>
    </xf>
    <xf numFmtId="0" fontId="48" fillId="0" borderId="14" xfId="33" applyFont="1" applyFill="1" applyBorder="1" applyAlignment="1">
      <alignment/>
    </xf>
    <xf numFmtId="0" fontId="48" fillId="0" borderId="21" xfId="33" applyFont="1" applyFill="1" applyBorder="1" applyAlignment="1">
      <alignment/>
    </xf>
    <xf numFmtId="0" fontId="48" fillId="0" borderId="16" xfId="33" applyFont="1" applyFill="1" applyBorder="1" applyAlignment="1">
      <alignment/>
    </xf>
    <xf numFmtId="0" fontId="8" fillId="0" borderId="22" xfId="39" applyFont="1" applyFill="1" applyBorder="1" applyAlignment="1">
      <alignment vertical="center" wrapText="1"/>
    </xf>
    <xf numFmtId="4" fontId="10" fillId="0" borderId="23" xfId="36" applyNumberFormat="1" applyFont="1" applyFill="1" applyBorder="1" applyAlignment="1">
      <alignment horizontal="center" vertical="center"/>
    </xf>
    <xf numFmtId="0" fontId="8" fillId="0" borderId="24" xfId="35" applyFont="1" applyFill="1" applyBorder="1" applyAlignment="1">
      <alignment horizontal="center" vertical="center"/>
    </xf>
    <xf numFmtId="176" fontId="8" fillId="0" borderId="0" xfId="43" applyNumberFormat="1" applyFont="1" applyFill="1" applyBorder="1" applyAlignment="1">
      <alignment horizontal="right" vertical="center"/>
    </xf>
    <xf numFmtId="4" fontId="8" fillId="0" borderId="0" xfId="43" applyNumberFormat="1" applyFont="1" applyFill="1" applyBorder="1" applyAlignment="1">
      <alignment horizontal="right" vertical="center"/>
    </xf>
    <xf numFmtId="4" fontId="10" fillId="0" borderId="20" xfId="41" applyNumberFormat="1" applyFont="1" applyFill="1" applyBorder="1" applyAlignment="1">
      <alignment horizontal="center" vertical="center" wrapText="1"/>
    </xf>
    <xf numFmtId="176" fontId="10" fillId="0" borderId="18" xfId="35" applyNumberFormat="1" applyFont="1" applyFill="1" applyBorder="1" applyAlignment="1">
      <alignment horizontal="center" vertical="center"/>
    </xf>
    <xf numFmtId="4" fontId="10" fillId="0" borderId="25" xfId="41" applyNumberFormat="1" applyFont="1" applyFill="1" applyBorder="1" applyAlignment="1">
      <alignment horizontal="center" vertical="center"/>
    </xf>
    <xf numFmtId="0" fontId="8" fillId="0" borderId="26" xfId="35" applyFont="1" applyFill="1" applyBorder="1" applyAlignment="1">
      <alignment horizontal="center" vertical="center"/>
    </xf>
    <xf numFmtId="0" fontId="8" fillId="0" borderId="19" xfId="35" applyFont="1" applyFill="1" applyBorder="1" applyAlignment="1">
      <alignment horizontal="center" vertical="center"/>
    </xf>
    <xf numFmtId="176" fontId="10" fillId="0" borderId="27" xfId="43" applyNumberFormat="1" applyFont="1" applyFill="1" applyBorder="1" applyAlignment="1">
      <alignment horizontal="center" vertical="center"/>
    </xf>
    <xf numFmtId="4" fontId="10" fillId="0" borderId="15" xfId="36" applyNumberFormat="1" applyFont="1" applyFill="1" applyBorder="1" applyAlignment="1">
      <alignment horizontal="center" vertical="center"/>
    </xf>
    <xf numFmtId="176" fontId="10" fillId="0" borderId="28" xfId="43" applyNumberFormat="1" applyFont="1" applyFill="1" applyBorder="1" applyAlignment="1">
      <alignment horizontal="center" vertical="center"/>
    </xf>
    <xf numFmtId="177" fontId="10" fillId="0" borderId="28" xfId="35" applyNumberFormat="1" applyFont="1" applyFill="1" applyBorder="1" applyAlignment="1">
      <alignment horizontal="center" vertical="center"/>
    </xf>
    <xf numFmtId="4" fontId="10" fillId="0" borderId="28" xfId="43" applyNumberFormat="1" applyFont="1" applyFill="1" applyBorder="1" applyAlignment="1">
      <alignment horizontal="center" vertical="center"/>
    </xf>
    <xf numFmtId="176" fontId="10" fillId="0" borderId="28" xfId="35" applyNumberFormat="1" applyFont="1" applyFill="1" applyBorder="1" applyAlignment="1">
      <alignment horizontal="center" vertical="center"/>
    </xf>
    <xf numFmtId="4" fontId="10" fillId="0" borderId="28" xfId="36" applyNumberFormat="1" applyFont="1" applyFill="1" applyBorder="1" applyAlignment="1">
      <alignment horizontal="center" vertical="center"/>
    </xf>
    <xf numFmtId="177" fontId="48" fillId="0" borderId="28" xfId="33" applyNumberFormat="1" applyFont="1" applyFill="1" applyBorder="1" applyAlignment="1">
      <alignment horizontal="center" vertical="center"/>
    </xf>
    <xf numFmtId="0" fontId="8" fillId="0" borderId="28" xfId="35" applyFont="1" applyFill="1" applyBorder="1" applyAlignment="1">
      <alignment horizontal="center" vertical="center"/>
    </xf>
    <xf numFmtId="4" fontId="10" fillId="0" borderId="29" xfId="43" applyNumberFormat="1" applyFont="1" applyFill="1" applyBorder="1" applyAlignment="1">
      <alignment horizontal="center" vertical="center"/>
    </xf>
    <xf numFmtId="0" fontId="12" fillId="0" borderId="30" xfId="38" applyFont="1" applyFill="1" applyBorder="1" applyAlignment="1">
      <alignment horizontal="left" vertical="center" wrapText="1"/>
    </xf>
    <xf numFmtId="0" fontId="8" fillId="0" borderId="31" xfId="38" applyFont="1" applyFill="1" applyBorder="1" applyAlignment="1">
      <alignment horizontal="left" vertical="center" wrapText="1"/>
    </xf>
    <xf numFmtId="4" fontId="10" fillId="0" borderId="31" xfId="41" applyNumberFormat="1" applyFont="1" applyFill="1" applyBorder="1" applyAlignment="1">
      <alignment vertical="center" wrapText="1"/>
    </xf>
    <xf numFmtId="0" fontId="12" fillId="0" borderId="31" xfId="38" applyFont="1" applyFill="1" applyBorder="1" applyAlignment="1">
      <alignment horizontal="left" vertical="center" wrapText="1"/>
    </xf>
    <xf numFmtId="0" fontId="8" fillId="0" borderId="15" xfId="35" applyFont="1" applyFill="1" applyBorder="1" applyAlignment="1">
      <alignment horizontal="center" vertical="center"/>
    </xf>
    <xf numFmtId="0" fontId="8" fillId="0" borderId="32" xfId="35" applyFont="1" applyFill="1" applyBorder="1" applyAlignment="1">
      <alignment horizontal="center" vertical="center"/>
    </xf>
    <xf numFmtId="0" fontId="48" fillId="0" borderId="28" xfId="33" applyFont="1" applyFill="1" applyBorder="1" applyAlignment="1">
      <alignment/>
    </xf>
    <xf numFmtId="0" fontId="8" fillId="0" borderId="29" xfId="35" applyFont="1" applyFill="1" applyBorder="1" applyAlignment="1">
      <alignment horizontal="center" vertical="center"/>
    </xf>
    <xf numFmtId="4" fontId="10" fillId="0" borderId="20" xfId="36" applyNumberFormat="1" applyFont="1" applyFill="1" applyBorder="1" applyAlignment="1">
      <alignment horizontal="center" vertical="center"/>
    </xf>
    <xf numFmtId="0" fontId="7" fillId="0" borderId="28" xfId="42" applyFont="1" applyFill="1" applyBorder="1" applyAlignment="1">
      <alignment horizontal="center"/>
    </xf>
    <xf numFmtId="0" fontId="9" fillId="0" borderId="28" xfId="35" applyFont="1" applyFill="1" applyBorder="1" applyAlignment="1">
      <alignment horizontal="center" vertical="center"/>
    </xf>
    <xf numFmtId="0" fontId="7" fillId="0" borderId="31" xfId="42" applyFont="1" applyFill="1" applyBorder="1" applyAlignment="1">
      <alignment horizontal="center"/>
    </xf>
    <xf numFmtId="0" fontId="9" fillId="0" borderId="31" xfId="38" applyFont="1" applyFill="1" applyBorder="1" applyAlignment="1">
      <alignment horizontal="left" vertical="center" wrapText="1"/>
    </xf>
    <xf numFmtId="0" fontId="49" fillId="0" borderId="31" xfId="0" applyFont="1" applyBorder="1" applyAlignment="1">
      <alignment vertical="center"/>
    </xf>
    <xf numFmtId="0" fontId="7" fillId="0" borderId="33" xfId="42" applyFont="1" applyFill="1" applyBorder="1" applyAlignment="1">
      <alignment horizontal="center"/>
    </xf>
    <xf numFmtId="176" fontId="8" fillId="0" borderId="28" xfId="43" applyNumberFormat="1" applyFont="1" applyFill="1" applyBorder="1" applyAlignment="1">
      <alignment horizontal="center" vertical="center"/>
    </xf>
    <xf numFmtId="176" fontId="9" fillId="0" borderId="28" xfId="43" applyNumberFormat="1" applyFont="1" applyFill="1" applyBorder="1" applyAlignment="1">
      <alignment horizontal="center" vertical="center"/>
    </xf>
    <xf numFmtId="176" fontId="8" fillId="0" borderId="29" xfId="43" applyNumberFormat="1" applyFont="1" applyFill="1" applyBorder="1" applyAlignment="1">
      <alignment horizontal="right" vertical="center"/>
    </xf>
    <xf numFmtId="176" fontId="9" fillId="0" borderId="31" xfId="43" applyNumberFormat="1" applyFont="1" applyFill="1" applyBorder="1" applyAlignment="1">
      <alignment horizontal="center" vertical="center"/>
    </xf>
    <xf numFmtId="176" fontId="8" fillId="0" borderId="31" xfId="43" applyNumberFormat="1" applyFont="1" applyFill="1" applyBorder="1" applyAlignment="1">
      <alignment horizontal="right" vertical="center"/>
    </xf>
    <xf numFmtId="176" fontId="8" fillId="0" borderId="33" xfId="43" applyNumberFormat="1" applyFont="1" applyFill="1" applyBorder="1" applyAlignment="1">
      <alignment horizontal="center" vertical="center"/>
    </xf>
    <xf numFmtId="4" fontId="9" fillId="0" borderId="28" xfId="43" applyNumberFormat="1" applyFont="1" applyFill="1" applyBorder="1" applyAlignment="1">
      <alignment horizontal="center" vertical="center"/>
    </xf>
    <xf numFmtId="4" fontId="8" fillId="0" borderId="29" xfId="43" applyNumberFormat="1" applyFont="1" applyFill="1" applyBorder="1" applyAlignment="1">
      <alignment horizontal="right" vertical="center"/>
    </xf>
    <xf numFmtId="0" fontId="7" fillId="0" borderId="15" xfId="42" applyFont="1" applyFill="1" applyBorder="1" applyAlignment="1">
      <alignment horizontal="center"/>
    </xf>
    <xf numFmtId="0" fontId="8" fillId="0" borderId="2" xfId="38" applyFont="1" applyFill="1" applyBorder="1" applyAlignment="1">
      <alignment horizontal="left" vertical="center" wrapText="1"/>
    </xf>
    <xf numFmtId="0" fontId="13" fillId="0" borderId="34" xfId="0" applyFont="1" applyBorder="1" applyAlignment="1">
      <alignment horizontal="center" vertical="center" wrapText="1"/>
    </xf>
    <xf numFmtId="176" fontId="10" fillId="0" borderId="19" xfId="35" applyNumberFormat="1" applyFont="1" applyFill="1" applyBorder="1" applyAlignment="1">
      <alignment horizontal="center" vertical="center"/>
    </xf>
    <xf numFmtId="0" fontId="8" fillId="0" borderId="35" xfId="35" applyFont="1" applyFill="1" applyBorder="1" applyAlignment="1">
      <alignment horizontal="center" vertical="center"/>
    </xf>
    <xf numFmtId="176" fontId="10" fillId="0" borderId="35" xfId="35" applyNumberFormat="1" applyFont="1" applyFill="1" applyBorder="1" applyAlignment="1">
      <alignment horizontal="center" vertical="center"/>
    </xf>
    <xf numFmtId="176" fontId="10" fillId="0" borderId="36" xfId="35" applyNumberFormat="1" applyFont="1" applyFill="1" applyBorder="1" applyAlignment="1">
      <alignment horizontal="center" vertical="center"/>
    </xf>
    <xf numFmtId="176" fontId="48" fillId="0" borderId="28" xfId="33" applyNumberFormat="1" applyFont="1" applyFill="1" applyBorder="1" applyAlignment="1">
      <alignment horizontal="center" vertical="center"/>
    </xf>
    <xf numFmtId="176" fontId="10" fillId="0" borderId="32" xfId="43" applyNumberFormat="1" applyFont="1" applyFill="1" applyBorder="1" applyAlignment="1">
      <alignment horizontal="center" vertical="center"/>
    </xf>
    <xf numFmtId="176" fontId="10" fillId="0" borderId="15" xfId="35" applyNumberFormat="1" applyFont="1" applyFill="1" applyBorder="1" applyAlignment="1">
      <alignment horizontal="center" vertical="center"/>
    </xf>
    <xf numFmtId="176" fontId="48" fillId="0" borderId="13" xfId="33" applyNumberFormat="1" applyFont="1" applyFill="1" applyBorder="1" applyAlignment="1">
      <alignment/>
    </xf>
    <xf numFmtId="176" fontId="48" fillId="0" borderId="37" xfId="33" applyNumberFormat="1" applyFont="1" applyFill="1" applyBorder="1" applyAlignment="1">
      <alignment horizontal="center" vertical="center"/>
    </xf>
    <xf numFmtId="0" fontId="48" fillId="0" borderId="38" xfId="0" applyFont="1" applyBorder="1" applyAlignment="1">
      <alignment horizontal="right"/>
    </xf>
    <xf numFmtId="0" fontId="48" fillId="0" borderId="39" xfId="0" applyFont="1" applyBorder="1" applyAlignment="1">
      <alignment horizontal="right"/>
    </xf>
    <xf numFmtId="0" fontId="48" fillId="0" borderId="40" xfId="0" applyFont="1" applyBorder="1" applyAlignment="1">
      <alignment horizontal="right"/>
    </xf>
    <xf numFmtId="0" fontId="48" fillId="0" borderId="41" xfId="0" applyFont="1" applyBorder="1" applyAlignment="1">
      <alignment horizontal="right"/>
    </xf>
    <xf numFmtId="0" fontId="48" fillId="0" borderId="42" xfId="0" applyFont="1" applyBorder="1" applyAlignment="1">
      <alignment horizontal="right"/>
    </xf>
    <xf numFmtId="0" fontId="48" fillId="0" borderId="43" xfId="0" applyFont="1" applyBorder="1" applyAlignment="1">
      <alignment horizontal="right"/>
    </xf>
    <xf numFmtId="0" fontId="48" fillId="0" borderId="44" xfId="33" applyFont="1" applyFill="1" applyBorder="1" applyAlignment="1">
      <alignment horizontal="right"/>
    </xf>
    <xf numFmtId="0" fontId="48" fillId="0" borderId="45" xfId="33" applyFont="1" applyFill="1" applyBorder="1" applyAlignment="1">
      <alignment horizontal="right"/>
    </xf>
    <xf numFmtId="0" fontId="48" fillId="0" borderId="13" xfId="33" applyFont="1" applyFill="1" applyBorder="1" applyAlignment="1">
      <alignment horizontal="right"/>
    </xf>
    <xf numFmtId="0" fontId="8" fillId="0" borderId="24" xfId="35" applyFont="1" applyFill="1" applyBorder="1" applyAlignment="1">
      <alignment horizontal="left" vertical="center"/>
    </xf>
    <xf numFmtId="0" fontId="8" fillId="0" borderId="0" xfId="35" applyFont="1" applyFill="1" applyBorder="1" applyAlignment="1">
      <alignment horizontal="left"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ntr_arm10_BldBord_900" xfId="34"/>
    <cellStyle name="cntr_arm10_Bord_900" xfId="35"/>
    <cellStyle name="cntr_arm10_BordGrey_900" xfId="36"/>
    <cellStyle name="cntrBtm_arm10bld_900" xfId="37"/>
    <cellStyle name="left_arm10_BordWW_900" xfId="38"/>
    <cellStyle name="left_arm10_GrBordWW_900" xfId="39"/>
    <cellStyle name="Lft_arm10_Brd_900" xfId="40"/>
    <cellStyle name="rgt_arm10_BordGrey_900" xfId="41"/>
    <cellStyle name="rgt_arm14_bld_900" xfId="42"/>
    <cellStyle name="rgt_arm14_Money_900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SheetLayoutView="100" zoomScalePageLayoutView="0" workbookViewId="0" topLeftCell="A24">
      <selection activeCell="F84" sqref="F84"/>
    </sheetView>
  </sheetViews>
  <sheetFormatPr defaultColWidth="9.140625" defaultRowHeight="12.75" customHeight="1"/>
  <cols>
    <col min="1" max="1" width="5.421875" style="1" customWidth="1"/>
    <col min="2" max="2" width="43.421875" style="1" customWidth="1"/>
    <col min="3" max="3" width="13.7109375" style="1" customWidth="1"/>
    <col min="4" max="4" width="13.57421875" style="1" customWidth="1"/>
    <col min="5" max="5" width="9.57421875" style="1" customWidth="1"/>
    <col min="6" max="6" width="19.00390625" style="1" customWidth="1"/>
    <col min="7" max="7" width="14.00390625" style="1" customWidth="1"/>
    <col min="8" max="16384" width="9.140625" style="1" customWidth="1"/>
  </cols>
  <sheetData>
    <row r="1" spans="1:5" ht="15" customHeight="1">
      <c r="A1" s="72" t="s">
        <v>24</v>
      </c>
      <c r="B1" s="73"/>
      <c r="C1" s="73"/>
      <c r="D1" s="73"/>
      <c r="E1" s="74"/>
    </row>
    <row r="2" spans="1:5" ht="15" customHeight="1">
      <c r="A2" s="75"/>
      <c r="B2" s="76"/>
      <c r="C2" s="76"/>
      <c r="D2" s="76"/>
      <c r="E2" s="77"/>
    </row>
    <row r="3" spans="1:5" ht="15">
      <c r="A3" s="78" t="s">
        <v>22</v>
      </c>
      <c r="B3" s="79"/>
      <c r="C3" s="79"/>
      <c r="D3" s="79"/>
      <c r="E3" s="80"/>
    </row>
    <row r="4" spans="1:5" ht="15">
      <c r="A4" s="78" t="s">
        <v>23</v>
      </c>
      <c r="B4" s="79"/>
      <c r="C4" s="79"/>
      <c r="D4" s="79"/>
      <c r="E4" s="80"/>
    </row>
    <row r="5" spans="1:5" ht="15">
      <c r="A5" s="78" t="s">
        <v>84</v>
      </c>
      <c r="B5" s="79"/>
      <c r="C5" s="79"/>
      <c r="D5" s="79"/>
      <c r="E5" s="80"/>
    </row>
    <row r="6" spans="1:5" ht="12.75" customHeight="1">
      <c r="A6" s="78" t="s">
        <v>25</v>
      </c>
      <c r="B6" s="79"/>
      <c r="C6" s="79"/>
      <c r="D6" s="79"/>
      <c r="E6" s="80"/>
    </row>
    <row r="7" spans="1:5" ht="12.75" customHeight="1" thickBot="1">
      <c r="A7" s="3"/>
      <c r="B7" s="3"/>
      <c r="C7" s="3"/>
      <c r="D7" s="3"/>
      <c r="E7" s="3"/>
    </row>
    <row r="8" spans="1:6" ht="45.75" customHeight="1" thickBot="1">
      <c r="A8" s="45" t="s">
        <v>1</v>
      </c>
      <c r="B8" s="18" t="s">
        <v>2</v>
      </c>
      <c r="C8" s="8" t="s">
        <v>11</v>
      </c>
      <c r="D8" s="12" t="s">
        <v>0</v>
      </c>
      <c r="E8" s="22" t="s">
        <v>12</v>
      </c>
      <c r="F8" s="2"/>
    </row>
    <row r="9" spans="1:6" ht="15" customHeight="1" thickBot="1">
      <c r="A9" s="46">
        <v>1</v>
      </c>
      <c r="B9" s="48">
        <v>2</v>
      </c>
      <c r="C9" s="51">
        <v>3</v>
      </c>
      <c r="D9" s="60">
        <v>4</v>
      </c>
      <c r="E9" s="60">
        <v>5</v>
      </c>
      <c r="F9" s="2"/>
    </row>
    <row r="10" spans="1:6" ht="39.75" customHeight="1" thickBot="1">
      <c r="A10" s="35"/>
      <c r="B10" s="38" t="s">
        <v>26</v>
      </c>
      <c r="C10" s="52">
        <f>C11+C17+C19</f>
        <v>423740</v>
      </c>
      <c r="D10" s="52">
        <f>D11+D17+D19</f>
        <v>361536.19999999995</v>
      </c>
      <c r="E10" s="57">
        <f>D10/C10*100</f>
        <v>85.32029074432434</v>
      </c>
      <c r="F10" s="2"/>
    </row>
    <row r="11" spans="1:6" ht="39.75" customHeight="1" thickBot="1">
      <c r="A11" s="35"/>
      <c r="B11" s="62" t="s">
        <v>78</v>
      </c>
      <c r="C11" s="52">
        <f>C12+C13+C14+C15+C16+C18+C21</f>
        <v>146557.2</v>
      </c>
      <c r="D11" s="52">
        <f>D12+D13+D14+D15+D16+D18+D20+D21+D22+D23</f>
        <v>78577.9</v>
      </c>
      <c r="E11" s="57">
        <f>D11/C11*100</f>
        <v>53.61585783571192</v>
      </c>
      <c r="F11" s="2"/>
    </row>
    <row r="12" spans="1:6" ht="50.25" customHeight="1" thickBot="1">
      <c r="A12" s="47">
        <v>1</v>
      </c>
      <c r="B12" s="49" t="s">
        <v>15</v>
      </c>
      <c r="C12" s="53">
        <v>3498.5</v>
      </c>
      <c r="D12" s="55">
        <v>2230.1</v>
      </c>
      <c r="E12" s="57">
        <f aca="true" t="shared" si="0" ref="E12:E21">D12/C12*100</f>
        <v>63.744461912248106</v>
      </c>
      <c r="F12" s="2"/>
    </row>
    <row r="13" spans="1:6" ht="39.75" customHeight="1" thickBot="1">
      <c r="A13" s="47">
        <v>2</v>
      </c>
      <c r="B13" s="49" t="s">
        <v>3</v>
      </c>
      <c r="C13" s="53">
        <v>35000.4</v>
      </c>
      <c r="D13" s="55">
        <v>18648.6</v>
      </c>
      <c r="E13" s="57">
        <f t="shared" si="0"/>
        <v>53.28110535879589</v>
      </c>
      <c r="F13" s="2"/>
    </row>
    <row r="14" spans="1:6" ht="28.5" customHeight="1" thickBot="1">
      <c r="A14" s="47">
        <v>3</v>
      </c>
      <c r="B14" s="49" t="s">
        <v>14</v>
      </c>
      <c r="C14" s="53">
        <v>52616.4</v>
      </c>
      <c r="D14" s="55">
        <v>24834.7</v>
      </c>
      <c r="E14" s="57">
        <f t="shared" si="0"/>
        <v>47.19954234801317</v>
      </c>
      <c r="F14" s="2"/>
    </row>
    <row r="15" spans="1:6" ht="26.25" customHeight="1" thickBot="1">
      <c r="A15" s="47">
        <v>4</v>
      </c>
      <c r="B15" s="49" t="s">
        <v>16</v>
      </c>
      <c r="C15" s="53">
        <v>2358.5</v>
      </c>
      <c r="D15" s="55">
        <v>1852</v>
      </c>
      <c r="E15" s="57">
        <f t="shared" si="0"/>
        <v>78.5244859020564</v>
      </c>
      <c r="F15" s="2"/>
    </row>
    <row r="16" spans="1:6" ht="24" customHeight="1" thickBot="1">
      <c r="A16" s="47">
        <v>5</v>
      </c>
      <c r="B16" s="49" t="s">
        <v>13</v>
      </c>
      <c r="C16" s="53">
        <v>2459.8</v>
      </c>
      <c r="D16" s="55">
        <v>2238.2</v>
      </c>
      <c r="E16" s="57">
        <f t="shared" si="0"/>
        <v>90.9911374908529</v>
      </c>
      <c r="F16" s="2"/>
    </row>
    <row r="17" spans="1:6" ht="48.75" customHeight="1" thickBot="1">
      <c r="A17" s="47">
        <v>6</v>
      </c>
      <c r="B17" s="49" t="s">
        <v>74</v>
      </c>
      <c r="C17" s="53">
        <v>273198.3</v>
      </c>
      <c r="D17" s="55">
        <v>279126.3</v>
      </c>
      <c r="E17" s="57">
        <f t="shared" si="0"/>
        <v>102.16985244783734</v>
      </c>
      <c r="F17" s="2"/>
    </row>
    <row r="18" spans="1:6" ht="25.5" customHeight="1" thickBot="1">
      <c r="A18" s="47">
        <v>7</v>
      </c>
      <c r="B18" s="49" t="s">
        <v>17</v>
      </c>
      <c r="C18" s="53">
        <v>26118</v>
      </c>
      <c r="D18" s="55">
        <v>11473.9</v>
      </c>
      <c r="E18" s="57">
        <f t="shared" si="0"/>
        <v>43.931005436863465</v>
      </c>
      <c r="F18" s="2"/>
    </row>
    <row r="19" spans="1:6" ht="86.25" customHeight="1" thickBot="1">
      <c r="A19" s="47">
        <v>8</v>
      </c>
      <c r="B19" s="49" t="s">
        <v>4</v>
      </c>
      <c r="C19" s="53">
        <v>3984.5</v>
      </c>
      <c r="D19" s="55">
        <v>3832</v>
      </c>
      <c r="E19" s="57">
        <f t="shared" si="0"/>
        <v>96.17266909273434</v>
      </c>
      <c r="F19" s="2"/>
    </row>
    <row r="20" spans="1:6" ht="86.25" customHeight="1" thickBot="1">
      <c r="A20" s="47">
        <v>9</v>
      </c>
      <c r="B20" s="61" t="s">
        <v>77</v>
      </c>
      <c r="C20" s="53"/>
      <c r="D20" s="55">
        <v>72</v>
      </c>
      <c r="E20" s="57"/>
      <c r="F20" s="2"/>
    </row>
    <row r="21" spans="1:6" ht="25.5" customHeight="1" thickBot="1">
      <c r="A21" s="47">
        <v>10</v>
      </c>
      <c r="B21" s="49" t="s">
        <v>18</v>
      </c>
      <c r="C21" s="53">
        <v>24505.6</v>
      </c>
      <c r="D21" s="55">
        <v>10409.1</v>
      </c>
      <c r="E21" s="57">
        <f t="shared" si="0"/>
        <v>42.47641355445286</v>
      </c>
      <c r="F21" s="2"/>
    </row>
    <row r="22" spans="1:6" ht="66" customHeight="1" thickBot="1">
      <c r="A22" s="47">
        <v>11</v>
      </c>
      <c r="B22" s="61" t="s">
        <v>76</v>
      </c>
      <c r="C22" s="53"/>
      <c r="D22" s="55">
        <v>100</v>
      </c>
      <c r="E22" s="57"/>
      <c r="F22" s="2"/>
    </row>
    <row r="23" spans="1:6" ht="51.75" customHeight="1">
      <c r="A23" s="47">
        <v>12</v>
      </c>
      <c r="B23" s="49" t="s">
        <v>19</v>
      </c>
      <c r="C23" s="53"/>
      <c r="D23" s="55">
        <v>6719.3</v>
      </c>
      <c r="E23" s="57"/>
      <c r="F23" s="2"/>
    </row>
    <row r="24" spans="1:6" ht="52.5" customHeight="1">
      <c r="A24" s="47">
        <v>13</v>
      </c>
      <c r="B24" s="49" t="s">
        <v>20</v>
      </c>
      <c r="C24" s="53">
        <v>60000</v>
      </c>
      <c r="D24" s="55"/>
      <c r="E24" s="58"/>
      <c r="F24" s="2"/>
    </row>
    <row r="25" spans="1:6" ht="20.25" customHeight="1" thickBot="1">
      <c r="A25" s="44"/>
      <c r="B25" s="50" t="s">
        <v>21</v>
      </c>
      <c r="C25" s="54"/>
      <c r="D25" s="56"/>
      <c r="E25" s="59"/>
      <c r="F25" s="2"/>
    </row>
    <row r="26" spans="1:6" ht="20.25" customHeight="1">
      <c r="A26" s="19"/>
      <c r="B26" s="4"/>
      <c r="C26" s="20"/>
      <c r="D26" s="20"/>
      <c r="E26" s="21"/>
      <c r="F26" s="2"/>
    </row>
    <row r="27" spans="1:6" ht="20.25" customHeight="1">
      <c r="A27" s="19"/>
      <c r="B27" s="4"/>
      <c r="C27" s="20"/>
      <c r="D27" s="20"/>
      <c r="E27" s="21"/>
      <c r="F27" s="2"/>
    </row>
    <row r="28" spans="1:6" ht="20.25" customHeight="1">
      <c r="A28" s="19"/>
      <c r="B28" s="4"/>
      <c r="C28" s="20"/>
      <c r="D28" s="20"/>
      <c r="E28" s="21"/>
      <c r="F28" s="2"/>
    </row>
    <row r="29" spans="1:6" ht="20.25" customHeight="1">
      <c r="A29" s="19"/>
      <c r="B29" s="4"/>
      <c r="C29" s="20"/>
      <c r="D29" s="20"/>
      <c r="E29" s="21"/>
      <c r="F29" s="2"/>
    </row>
    <row r="30" spans="1:6" ht="20.25" customHeight="1">
      <c r="A30" s="19"/>
      <c r="B30" s="4"/>
      <c r="C30" s="20"/>
      <c r="D30" s="20"/>
      <c r="E30" s="21"/>
      <c r="F30" s="2"/>
    </row>
    <row r="31" spans="1:5" ht="39.75" customHeight="1" thickBot="1">
      <c r="A31" s="81" t="s">
        <v>27</v>
      </c>
      <c r="B31" s="82"/>
      <c r="C31" s="82"/>
      <c r="D31" s="82"/>
      <c r="E31" s="82"/>
    </row>
    <row r="32" spans="1:5" ht="60.75" customHeight="1" thickBot="1">
      <c r="A32" s="41"/>
      <c r="B32" s="17" t="s">
        <v>5</v>
      </c>
      <c r="C32" s="28" t="s">
        <v>11</v>
      </c>
      <c r="D32" s="6" t="s">
        <v>0</v>
      </c>
      <c r="E32" s="5" t="s">
        <v>12</v>
      </c>
    </row>
    <row r="33" spans="1:6" ht="39.75" customHeight="1" thickBot="1">
      <c r="A33" s="42"/>
      <c r="B33" s="37" t="s">
        <v>28</v>
      </c>
      <c r="C33" s="69">
        <f>SUM(C34:C41)</f>
        <v>497317.9</v>
      </c>
      <c r="D33" s="63">
        <f>SUM(D34:D41)</f>
        <v>280413.1</v>
      </c>
      <c r="E33" s="57">
        <f>D33/C33*100</f>
        <v>56.38508085069931</v>
      </c>
      <c r="F33" s="70"/>
    </row>
    <row r="34" spans="1:6" ht="39.75" customHeight="1" thickBot="1">
      <c r="A34" s="35">
        <v>1</v>
      </c>
      <c r="B34" s="38" t="s">
        <v>29</v>
      </c>
      <c r="C34" s="68">
        <v>212548.2</v>
      </c>
      <c r="D34" s="10">
        <v>130190.8</v>
      </c>
      <c r="E34" s="57">
        <f>D34/C34*100</f>
        <v>61.25236534583684</v>
      </c>
      <c r="F34" s="2"/>
    </row>
    <row r="35" spans="1:6" ht="39.75" customHeight="1" thickBot="1">
      <c r="A35" s="35">
        <v>2</v>
      </c>
      <c r="B35" s="38" t="s">
        <v>30</v>
      </c>
      <c r="C35" s="30">
        <v>59500</v>
      </c>
      <c r="D35" s="9">
        <v>-5721.6</v>
      </c>
      <c r="E35" s="57">
        <f aca="true" t="shared" si="1" ref="E35:E85">D35/C35*100</f>
        <v>-9.616134453781514</v>
      </c>
      <c r="F35" s="2"/>
    </row>
    <row r="36" spans="1:6" ht="39.75" customHeight="1" thickBot="1">
      <c r="A36" s="35">
        <v>3</v>
      </c>
      <c r="B36" s="38" t="s">
        <v>31</v>
      </c>
      <c r="C36" s="29">
        <v>28765.4</v>
      </c>
      <c r="D36" s="10">
        <v>26700.6</v>
      </c>
      <c r="E36" s="57">
        <f t="shared" si="1"/>
        <v>92.82193190430169</v>
      </c>
      <c r="F36" s="2"/>
    </row>
    <row r="37" spans="1:6" ht="39.75" customHeight="1" thickBot="1">
      <c r="A37" s="35">
        <v>4</v>
      </c>
      <c r="B37" s="38" t="s">
        <v>32</v>
      </c>
      <c r="C37" s="29">
        <v>19674.8</v>
      </c>
      <c r="D37" s="10">
        <v>16306.8</v>
      </c>
      <c r="E37" s="57">
        <f t="shared" si="1"/>
        <v>82.88165572204036</v>
      </c>
      <c r="F37" s="2"/>
    </row>
    <row r="38" spans="1:6" ht="39.75" customHeight="1" thickBot="1">
      <c r="A38" s="35">
        <v>5</v>
      </c>
      <c r="B38" s="38" t="s">
        <v>33</v>
      </c>
      <c r="C38" s="31">
        <v>17408.5</v>
      </c>
      <c r="D38" s="10">
        <v>11750.9</v>
      </c>
      <c r="E38" s="57">
        <f t="shared" si="1"/>
        <v>67.50093345204928</v>
      </c>
      <c r="F38" s="2"/>
    </row>
    <row r="39" spans="1:6" ht="39.75" customHeight="1" thickBot="1">
      <c r="A39" s="35">
        <v>6</v>
      </c>
      <c r="B39" s="38" t="s">
        <v>34</v>
      </c>
      <c r="C39" s="31">
        <v>149073.1</v>
      </c>
      <c r="D39" s="10">
        <v>95726.7</v>
      </c>
      <c r="E39" s="57">
        <f t="shared" si="1"/>
        <v>64.2146034395206</v>
      </c>
      <c r="F39" s="2"/>
    </row>
    <row r="40" spans="1:6" ht="39.75" customHeight="1" thickBot="1">
      <c r="A40" s="35">
        <v>7</v>
      </c>
      <c r="B40" s="38" t="s">
        <v>35</v>
      </c>
      <c r="C40" s="29">
        <v>2300</v>
      </c>
      <c r="D40" s="10">
        <v>695</v>
      </c>
      <c r="E40" s="57">
        <f t="shared" si="1"/>
        <v>30.217391304347824</v>
      </c>
      <c r="F40" s="2"/>
    </row>
    <row r="41" spans="1:6" ht="39.75" customHeight="1" thickBot="1">
      <c r="A41" s="35">
        <v>8</v>
      </c>
      <c r="B41" s="38" t="s">
        <v>36</v>
      </c>
      <c r="C41" s="29">
        <v>8047.9</v>
      </c>
      <c r="D41" s="10">
        <v>4763.9</v>
      </c>
      <c r="E41" s="57">
        <f t="shared" si="1"/>
        <v>59.19432398513897</v>
      </c>
      <c r="F41" s="2"/>
    </row>
    <row r="42" spans="1:6" ht="39.75" customHeight="1" thickBot="1">
      <c r="A42" s="35"/>
      <c r="B42" s="38" t="s">
        <v>7</v>
      </c>
      <c r="C42" s="32"/>
      <c r="D42" s="23"/>
      <c r="E42" s="57"/>
      <c r="F42" s="2"/>
    </row>
    <row r="43" spans="1:6" ht="39.75" customHeight="1" thickBot="1">
      <c r="A43" s="35">
        <v>9</v>
      </c>
      <c r="B43" s="38" t="s">
        <v>8</v>
      </c>
      <c r="C43" s="29">
        <v>8047.9</v>
      </c>
      <c r="D43" s="10">
        <v>4763.9</v>
      </c>
      <c r="E43" s="57">
        <f t="shared" si="1"/>
        <v>59.19432398513897</v>
      </c>
      <c r="F43" s="2"/>
    </row>
    <row r="44" spans="1:6" ht="57.75" customHeight="1" thickBot="1">
      <c r="A44" s="35"/>
      <c r="B44" s="39" t="s">
        <v>9</v>
      </c>
      <c r="C44" s="33" t="s">
        <v>11</v>
      </c>
      <c r="D44" s="24" t="s">
        <v>0</v>
      </c>
      <c r="E44" s="22" t="s">
        <v>12</v>
      </c>
      <c r="F44" s="2"/>
    </row>
    <row r="45" spans="1:6" ht="39.75" customHeight="1" thickBot="1">
      <c r="A45" s="35"/>
      <c r="B45" s="38" t="s">
        <v>38</v>
      </c>
      <c r="C45" s="34">
        <f>SUM(C47,C77)</f>
        <v>497317.9</v>
      </c>
      <c r="D45" s="71">
        <f>SUM(D47,D77,D86)</f>
        <v>280413.1</v>
      </c>
      <c r="E45" s="57">
        <f t="shared" si="1"/>
        <v>56.38508085069931</v>
      </c>
      <c r="F45" s="2"/>
    </row>
    <row r="46" spans="1:6" ht="20.25" customHeight="1" thickBot="1">
      <c r="A46" s="35"/>
      <c r="B46" s="38" t="s">
        <v>10</v>
      </c>
      <c r="C46" s="35"/>
      <c r="D46" s="25"/>
      <c r="E46" s="57"/>
      <c r="F46" s="2"/>
    </row>
    <row r="47" spans="1:6" ht="36" customHeight="1" thickBot="1">
      <c r="A47" s="35"/>
      <c r="B47" s="38" t="s">
        <v>37</v>
      </c>
      <c r="C47" s="67">
        <f>SUM(C49:C75)</f>
        <v>376046.7</v>
      </c>
      <c r="D47" s="67">
        <f>SUM(D49:D75)</f>
        <v>278615.9</v>
      </c>
      <c r="E47" s="57">
        <f t="shared" si="1"/>
        <v>74.09077117283573</v>
      </c>
      <c r="F47" s="2"/>
    </row>
    <row r="48" spans="1:6" ht="19.5" customHeight="1" thickBot="1">
      <c r="A48" s="35"/>
      <c r="B48" s="38" t="s">
        <v>10</v>
      </c>
      <c r="C48" s="35"/>
      <c r="D48" s="26"/>
      <c r="E48" s="57"/>
      <c r="F48" s="2"/>
    </row>
    <row r="49" spans="1:6" ht="39.75" customHeight="1" thickBot="1">
      <c r="A49" s="35">
        <v>1</v>
      </c>
      <c r="B49" s="38" t="s">
        <v>39</v>
      </c>
      <c r="C49" s="29">
        <v>78600</v>
      </c>
      <c r="D49" s="11">
        <v>72157.9</v>
      </c>
      <c r="E49" s="57">
        <f t="shared" si="1"/>
        <v>91.80394402035623</v>
      </c>
      <c r="F49" s="2"/>
    </row>
    <row r="50" spans="1:7" ht="39.75" customHeight="1" thickBot="1">
      <c r="A50" s="35">
        <v>2</v>
      </c>
      <c r="B50" s="38" t="s">
        <v>75</v>
      </c>
      <c r="C50" s="29">
        <v>1500</v>
      </c>
      <c r="D50" s="11">
        <v>0</v>
      </c>
      <c r="E50" s="57">
        <f t="shared" si="1"/>
        <v>0</v>
      </c>
      <c r="F50" s="2"/>
      <c r="G50" s="14"/>
    </row>
    <row r="51" spans="1:7" ht="39.75" customHeight="1" thickBot="1">
      <c r="A51" s="35">
        <v>3</v>
      </c>
      <c r="B51" s="38" t="s">
        <v>40</v>
      </c>
      <c r="C51" s="29">
        <v>13328.9</v>
      </c>
      <c r="D51" s="10">
        <v>10123.5</v>
      </c>
      <c r="E51" s="57">
        <f t="shared" si="1"/>
        <v>75.95150387503845</v>
      </c>
      <c r="F51" s="2"/>
      <c r="G51" s="15"/>
    </row>
    <row r="52" spans="1:7" ht="39.75" customHeight="1" thickBot="1">
      <c r="A52" s="35">
        <v>4</v>
      </c>
      <c r="B52" s="38" t="s">
        <v>41</v>
      </c>
      <c r="C52" s="29">
        <v>700</v>
      </c>
      <c r="D52" s="10">
        <v>53.9</v>
      </c>
      <c r="E52" s="57">
        <f t="shared" si="1"/>
        <v>7.7</v>
      </c>
      <c r="F52" s="2"/>
      <c r="G52" s="15"/>
    </row>
    <row r="53" spans="1:7" ht="39.75" customHeight="1" thickBot="1">
      <c r="A53" s="35">
        <v>5</v>
      </c>
      <c r="B53" s="38" t="s">
        <v>42</v>
      </c>
      <c r="C53" s="29">
        <v>949</v>
      </c>
      <c r="D53" s="10">
        <v>614.6</v>
      </c>
      <c r="E53" s="57">
        <f t="shared" si="1"/>
        <v>64.76290832455216</v>
      </c>
      <c r="F53" s="2"/>
      <c r="G53" s="15"/>
    </row>
    <row r="54" spans="1:7" ht="39.75" customHeight="1" thickBot="1">
      <c r="A54" s="35">
        <v>6</v>
      </c>
      <c r="B54" s="38" t="s">
        <v>79</v>
      </c>
      <c r="C54" s="29">
        <v>500</v>
      </c>
      <c r="D54" s="10">
        <v>431</v>
      </c>
      <c r="E54" s="57">
        <f t="shared" si="1"/>
        <v>86.2</v>
      </c>
      <c r="F54" s="2"/>
      <c r="G54" s="15"/>
    </row>
    <row r="55" spans="1:7" ht="39.75" customHeight="1" thickBot="1">
      <c r="A55" s="35">
        <v>7</v>
      </c>
      <c r="B55" s="38" t="s">
        <v>43</v>
      </c>
      <c r="C55" s="29">
        <v>112</v>
      </c>
      <c r="D55" s="10">
        <v>112</v>
      </c>
      <c r="E55" s="57">
        <f t="shared" si="1"/>
        <v>100</v>
      </c>
      <c r="F55" s="2"/>
      <c r="G55" s="15"/>
    </row>
    <row r="56" spans="1:7" ht="39.75" customHeight="1" thickBot="1">
      <c r="A56" s="35">
        <v>8</v>
      </c>
      <c r="B56" s="38" t="s">
        <v>48</v>
      </c>
      <c r="C56" s="29">
        <v>590</v>
      </c>
      <c r="D56" s="10">
        <v>87</v>
      </c>
      <c r="E56" s="57">
        <f t="shared" si="1"/>
        <v>14.745762711864408</v>
      </c>
      <c r="F56" s="2"/>
      <c r="G56" s="15"/>
    </row>
    <row r="57" spans="1:7" ht="39.75" customHeight="1" thickBot="1">
      <c r="A57" s="35">
        <v>9</v>
      </c>
      <c r="B57" s="38" t="s">
        <v>49</v>
      </c>
      <c r="C57" s="29">
        <v>620</v>
      </c>
      <c r="D57" s="10">
        <v>500</v>
      </c>
      <c r="E57" s="57">
        <f t="shared" si="1"/>
        <v>80.64516129032258</v>
      </c>
      <c r="F57" s="2"/>
      <c r="G57" s="16"/>
    </row>
    <row r="58" spans="1:6" ht="39.75" customHeight="1" thickBot="1">
      <c r="A58" s="35">
        <v>10</v>
      </c>
      <c r="B58" s="38" t="s">
        <v>50</v>
      </c>
      <c r="C58" s="29">
        <v>350</v>
      </c>
      <c r="D58" s="10">
        <v>241.4</v>
      </c>
      <c r="E58" s="57">
        <f t="shared" si="1"/>
        <v>68.97142857142858</v>
      </c>
      <c r="F58" s="2"/>
    </row>
    <row r="59" spans="1:6" ht="41.25" customHeight="1" thickBot="1">
      <c r="A59" s="35">
        <v>11</v>
      </c>
      <c r="B59" s="38" t="s">
        <v>51</v>
      </c>
      <c r="C59" s="29">
        <v>410</v>
      </c>
      <c r="D59" s="10">
        <v>65.6</v>
      </c>
      <c r="E59" s="57">
        <f t="shared" si="1"/>
        <v>15.999999999999998</v>
      </c>
      <c r="F59" s="2"/>
    </row>
    <row r="60" spans="1:6" ht="31.5" customHeight="1" thickBot="1">
      <c r="A60" s="35">
        <v>12</v>
      </c>
      <c r="B60" s="38" t="s">
        <v>52</v>
      </c>
      <c r="C60" s="29">
        <v>11488</v>
      </c>
      <c r="D60" s="10">
        <v>7177</v>
      </c>
      <c r="E60" s="57">
        <f t="shared" si="1"/>
        <v>62.473885793871865</v>
      </c>
      <c r="F60" s="2"/>
    </row>
    <row r="61" spans="1:6" ht="39.75" customHeight="1" thickBot="1">
      <c r="A61" s="35">
        <v>13</v>
      </c>
      <c r="B61" s="38" t="s">
        <v>53</v>
      </c>
      <c r="C61" s="29">
        <v>2000</v>
      </c>
      <c r="D61" s="10">
        <v>1804.7</v>
      </c>
      <c r="E61" s="57">
        <f t="shared" si="1"/>
        <v>90.235</v>
      </c>
      <c r="F61" s="2"/>
    </row>
    <row r="62" spans="1:6" ht="39.75" customHeight="1" thickBot="1">
      <c r="A62" s="35">
        <v>14</v>
      </c>
      <c r="B62" s="38" t="s">
        <v>54</v>
      </c>
      <c r="C62" s="29">
        <v>3000</v>
      </c>
      <c r="D62" s="10">
        <v>2957</v>
      </c>
      <c r="E62" s="57">
        <f t="shared" si="1"/>
        <v>98.56666666666666</v>
      </c>
      <c r="F62" s="2"/>
    </row>
    <row r="63" spans="1:6" ht="39.75" customHeight="1" thickBot="1">
      <c r="A63" s="35">
        <v>15</v>
      </c>
      <c r="B63" s="38" t="s">
        <v>55</v>
      </c>
      <c r="C63" s="29">
        <v>1590</v>
      </c>
      <c r="D63" s="10">
        <v>932.9</v>
      </c>
      <c r="E63" s="57">
        <f t="shared" si="1"/>
        <v>58.672955974842765</v>
      </c>
      <c r="F63" s="2"/>
    </row>
    <row r="64" spans="1:6" ht="39.75" customHeight="1" thickBot="1">
      <c r="A64" s="35">
        <v>16</v>
      </c>
      <c r="B64" s="38" t="s">
        <v>56</v>
      </c>
      <c r="C64" s="29">
        <v>725</v>
      </c>
      <c r="D64" s="10">
        <v>535.7</v>
      </c>
      <c r="E64" s="57">
        <f t="shared" si="1"/>
        <v>73.88965517241381</v>
      </c>
      <c r="F64" s="2"/>
    </row>
    <row r="65" spans="1:6" ht="39.75" customHeight="1" thickBot="1">
      <c r="A65" s="35">
        <v>17</v>
      </c>
      <c r="B65" s="38" t="s">
        <v>57</v>
      </c>
      <c r="C65" s="29">
        <v>3263.1</v>
      </c>
      <c r="D65" s="10">
        <v>3004.1</v>
      </c>
      <c r="E65" s="57">
        <f t="shared" si="1"/>
        <v>92.06276240384909</v>
      </c>
      <c r="F65" s="2"/>
    </row>
    <row r="66" spans="1:6" ht="39.75" customHeight="1" thickBot="1">
      <c r="A66" s="35">
        <v>18</v>
      </c>
      <c r="B66" s="38" t="s">
        <v>58</v>
      </c>
      <c r="C66" s="29">
        <v>1000</v>
      </c>
      <c r="D66" s="10">
        <v>904.6</v>
      </c>
      <c r="E66" s="57">
        <f t="shared" si="1"/>
        <v>90.46000000000001</v>
      </c>
      <c r="F66" s="2"/>
    </row>
    <row r="67" spans="1:6" ht="39.75" customHeight="1" thickBot="1">
      <c r="A67" s="35">
        <v>19</v>
      </c>
      <c r="B67" s="38" t="s">
        <v>59</v>
      </c>
      <c r="C67" s="29">
        <v>9075</v>
      </c>
      <c r="D67" s="10">
        <v>8163.5</v>
      </c>
      <c r="E67" s="57">
        <f t="shared" si="1"/>
        <v>89.95592286501378</v>
      </c>
      <c r="F67" s="2"/>
    </row>
    <row r="68" spans="1:6" ht="39.75" customHeight="1" thickBot="1">
      <c r="A68" s="35">
        <v>20</v>
      </c>
      <c r="B68" s="38" t="s">
        <v>60</v>
      </c>
      <c r="C68" s="29">
        <v>220667</v>
      </c>
      <c r="D68" s="10">
        <v>158629.2</v>
      </c>
      <c r="E68" s="57">
        <f t="shared" si="1"/>
        <v>71.88623582139606</v>
      </c>
      <c r="F68" s="2"/>
    </row>
    <row r="69" spans="1:6" ht="39.75" customHeight="1" thickBot="1">
      <c r="A69" s="35">
        <v>21</v>
      </c>
      <c r="B69" s="38" t="s">
        <v>61</v>
      </c>
      <c r="C69" s="29">
        <v>11374.8</v>
      </c>
      <c r="D69" s="10">
        <v>1932.9</v>
      </c>
      <c r="E69" s="57">
        <f t="shared" si="1"/>
        <v>16.992826247494463</v>
      </c>
      <c r="F69" s="2"/>
    </row>
    <row r="70" spans="1:6" ht="39.75" customHeight="1" thickBot="1">
      <c r="A70" s="35">
        <v>22</v>
      </c>
      <c r="B70" s="38" t="s">
        <v>62</v>
      </c>
      <c r="C70" s="29">
        <v>2300</v>
      </c>
      <c r="D70" s="10">
        <v>695</v>
      </c>
      <c r="E70" s="57">
        <f t="shared" si="1"/>
        <v>30.217391304347824</v>
      </c>
      <c r="F70" s="2"/>
    </row>
    <row r="71" spans="1:6" ht="17.25" customHeight="1" thickBot="1">
      <c r="A71" s="35">
        <v>23</v>
      </c>
      <c r="B71" s="38" t="s">
        <v>63</v>
      </c>
      <c r="C71" s="29">
        <v>2100</v>
      </c>
      <c r="D71" s="10">
        <v>1485</v>
      </c>
      <c r="E71" s="57">
        <f t="shared" si="1"/>
        <v>70.71428571428572</v>
      </c>
      <c r="F71" s="2"/>
    </row>
    <row r="72" spans="1:6" ht="39.75" customHeight="1" thickBot="1">
      <c r="A72" s="35">
        <v>24</v>
      </c>
      <c r="B72" s="38" t="s">
        <v>64</v>
      </c>
      <c r="C72" s="29">
        <v>676</v>
      </c>
      <c r="D72" s="10">
        <v>675.9</v>
      </c>
      <c r="E72" s="57">
        <f t="shared" si="1"/>
        <v>99.98520710059171</v>
      </c>
      <c r="F72" s="2"/>
    </row>
    <row r="73" spans="1:6" ht="39.75" customHeight="1" thickBot="1">
      <c r="A73" s="35">
        <v>25</v>
      </c>
      <c r="B73" s="38" t="s">
        <v>65</v>
      </c>
      <c r="C73" s="29">
        <v>80</v>
      </c>
      <c r="D73" s="10">
        <v>40</v>
      </c>
      <c r="E73" s="57">
        <f t="shared" si="1"/>
        <v>50</v>
      </c>
      <c r="F73" s="2"/>
    </row>
    <row r="74" spans="1:6" ht="39.75" customHeight="1" thickBot="1">
      <c r="A74" s="35">
        <v>26</v>
      </c>
      <c r="B74" s="38" t="s">
        <v>66</v>
      </c>
      <c r="C74" s="29">
        <v>1000</v>
      </c>
      <c r="D74" s="10">
        <v>527.6</v>
      </c>
      <c r="E74" s="57">
        <f t="shared" si="1"/>
        <v>52.760000000000005</v>
      </c>
      <c r="F74" s="2"/>
    </row>
    <row r="75" spans="1:6" ht="39.75" customHeight="1" thickBot="1">
      <c r="A75" s="35">
        <v>27</v>
      </c>
      <c r="B75" s="38" t="s">
        <v>67</v>
      </c>
      <c r="C75" s="29">
        <v>8047.9</v>
      </c>
      <c r="D75" s="10">
        <v>4763.9</v>
      </c>
      <c r="E75" s="57">
        <f t="shared" si="1"/>
        <v>59.19432398513897</v>
      </c>
      <c r="F75" s="2"/>
    </row>
    <row r="76" spans="1:6" ht="48" customHeight="1" thickBot="1">
      <c r="A76" s="43"/>
      <c r="B76" s="38" t="s">
        <v>47</v>
      </c>
      <c r="C76" s="29">
        <v>60000</v>
      </c>
      <c r="D76" s="10"/>
      <c r="E76" s="57">
        <f t="shared" si="1"/>
        <v>0</v>
      </c>
      <c r="F76" s="2"/>
    </row>
    <row r="77" spans="1:6" ht="39.75" customHeight="1" thickBot="1">
      <c r="A77" s="35"/>
      <c r="B77" s="40" t="s">
        <v>44</v>
      </c>
      <c r="C77" s="29">
        <f>SUM(C79,C87)</f>
        <v>121271.2</v>
      </c>
      <c r="D77" s="29">
        <f>SUM(D79)</f>
        <v>14650.1</v>
      </c>
      <c r="E77" s="57">
        <f t="shared" si="1"/>
        <v>12.080444491354914</v>
      </c>
      <c r="F77" s="2"/>
    </row>
    <row r="78" spans="1:6" ht="39.75" customHeight="1" thickBot="1">
      <c r="A78" s="35"/>
      <c r="B78" s="38" t="s">
        <v>10</v>
      </c>
      <c r="C78" s="32"/>
      <c r="D78" s="23"/>
      <c r="E78" s="57"/>
      <c r="F78" s="2"/>
    </row>
    <row r="79" spans="1:6" ht="39.75" customHeight="1" thickBot="1">
      <c r="A79" s="35"/>
      <c r="B79" s="38" t="s">
        <v>80</v>
      </c>
      <c r="C79" s="32">
        <f>SUM(C80:C87)</f>
        <v>121271.2</v>
      </c>
      <c r="D79" s="32">
        <f>SUM(D80:D85)</f>
        <v>14650.1</v>
      </c>
      <c r="E79" s="57">
        <f t="shared" si="1"/>
        <v>12.080444491354914</v>
      </c>
      <c r="F79" s="2"/>
    </row>
    <row r="80" spans="1:6" ht="39.75" customHeight="1" thickBot="1">
      <c r="A80" s="35">
        <v>1</v>
      </c>
      <c r="B80" s="38" t="s">
        <v>68</v>
      </c>
      <c r="C80" s="29">
        <v>72000</v>
      </c>
      <c r="D80" s="10">
        <v>4000</v>
      </c>
      <c r="E80" s="57">
        <f t="shared" si="1"/>
        <v>5.555555555555555</v>
      </c>
      <c r="F80" s="2"/>
    </row>
    <row r="81" spans="1:6" ht="39.75" customHeight="1" thickBot="1">
      <c r="A81" s="35">
        <v>2</v>
      </c>
      <c r="B81" s="38" t="s">
        <v>69</v>
      </c>
      <c r="C81" s="29">
        <v>34391.7</v>
      </c>
      <c r="D81" s="10">
        <v>1589.7</v>
      </c>
      <c r="E81" s="57">
        <f t="shared" si="1"/>
        <v>4.622336203211822</v>
      </c>
      <c r="F81" s="2"/>
    </row>
    <row r="82" spans="1:6" ht="39.75" customHeight="1" thickBot="1">
      <c r="A82" s="35">
        <v>3</v>
      </c>
      <c r="B82" s="38" t="s">
        <v>70</v>
      </c>
      <c r="C82" s="29">
        <v>3000</v>
      </c>
      <c r="D82" s="10">
        <v>2360.8</v>
      </c>
      <c r="E82" s="57">
        <f t="shared" si="1"/>
        <v>78.69333333333334</v>
      </c>
      <c r="F82" s="2"/>
    </row>
    <row r="83" spans="1:6" ht="39.75" customHeight="1" thickBot="1">
      <c r="A83" s="35">
        <v>4</v>
      </c>
      <c r="B83" s="38" t="s">
        <v>71</v>
      </c>
      <c r="C83" s="29">
        <v>879.5</v>
      </c>
      <c r="D83" s="10">
        <v>875.6</v>
      </c>
      <c r="E83" s="57">
        <f t="shared" si="1"/>
        <v>99.55656623081296</v>
      </c>
      <c r="F83" s="2"/>
    </row>
    <row r="84" spans="1:6" ht="12.75" customHeight="1" thickBot="1">
      <c r="A84" s="35">
        <v>5</v>
      </c>
      <c r="B84" s="38" t="s">
        <v>72</v>
      </c>
      <c r="C84" s="29">
        <v>1000</v>
      </c>
      <c r="D84" s="10">
        <v>990</v>
      </c>
      <c r="E84" s="57">
        <f t="shared" si="1"/>
        <v>99</v>
      </c>
      <c r="F84" s="2"/>
    </row>
    <row r="85" spans="1:6" ht="12.75" customHeight="1" thickBot="1">
      <c r="A85" s="35">
        <v>6</v>
      </c>
      <c r="B85" s="38" t="s">
        <v>73</v>
      </c>
      <c r="C85" s="29">
        <v>10000</v>
      </c>
      <c r="D85" s="10">
        <v>4834</v>
      </c>
      <c r="E85" s="57">
        <f t="shared" si="1"/>
        <v>48.339999999999996</v>
      </c>
      <c r="F85" s="2"/>
    </row>
    <row r="86" spans="1:6" ht="12.75" customHeight="1" thickBot="1">
      <c r="A86" s="35"/>
      <c r="B86" s="38" t="s">
        <v>83</v>
      </c>
      <c r="C86" s="29">
        <f>SUM(C87,C92)</f>
        <v>0</v>
      </c>
      <c r="D86" s="29">
        <f>SUM(D87,D92)</f>
        <v>-12852.9</v>
      </c>
      <c r="E86" s="57"/>
      <c r="F86" s="2"/>
    </row>
    <row r="87" spans="1:6" ht="12.75" customHeight="1" thickBot="1">
      <c r="A87" s="35"/>
      <c r="B87" s="38" t="s">
        <v>85</v>
      </c>
      <c r="C87" s="31">
        <f>SUM(C90:C92)</f>
        <v>0</v>
      </c>
      <c r="D87" s="29">
        <f>SUM(D89:D90)</f>
        <v>-5507.7</v>
      </c>
      <c r="E87" s="57"/>
      <c r="F87" s="2"/>
    </row>
    <row r="88" spans="1:6" ht="12.75" customHeight="1" thickBot="1">
      <c r="A88" s="35"/>
      <c r="B88" s="38" t="s">
        <v>6</v>
      </c>
      <c r="C88" s="32"/>
      <c r="D88" s="23"/>
      <c r="E88" s="57"/>
      <c r="F88" s="2"/>
    </row>
    <row r="89" spans="1:6" ht="12.75" customHeight="1" thickBot="1">
      <c r="A89" s="64">
        <v>1</v>
      </c>
      <c r="B89" s="38" t="s">
        <v>82</v>
      </c>
      <c r="C89" s="65"/>
      <c r="D89" s="66">
        <v>-50</v>
      </c>
      <c r="E89" s="57"/>
      <c r="F89" s="2"/>
    </row>
    <row r="90" spans="1:6" ht="12.75" customHeight="1" thickBot="1">
      <c r="A90" s="64">
        <v>2</v>
      </c>
      <c r="B90" s="38" t="s">
        <v>81</v>
      </c>
      <c r="C90" s="65"/>
      <c r="D90" s="66">
        <v>-5457.7</v>
      </c>
      <c r="E90" s="57"/>
      <c r="F90" s="2"/>
    </row>
    <row r="91" spans="1:6" ht="12.75" customHeight="1" thickBot="1">
      <c r="A91" s="64"/>
      <c r="B91" s="38" t="s">
        <v>46</v>
      </c>
      <c r="C91" s="65"/>
      <c r="D91" s="66">
        <f>SUM(D92)</f>
        <v>-7345.2</v>
      </c>
      <c r="E91" s="57"/>
      <c r="F91" s="2"/>
    </row>
    <row r="92" spans="1:6" ht="12.75" customHeight="1" thickBot="1">
      <c r="A92" s="44"/>
      <c r="B92" s="38" t="s">
        <v>45</v>
      </c>
      <c r="C92" s="36"/>
      <c r="D92" s="27">
        <v>-7345.2</v>
      </c>
      <c r="E92" s="57"/>
      <c r="F92" s="2"/>
    </row>
    <row r="93" spans="1:5" ht="12.75" customHeight="1">
      <c r="A93" s="7"/>
      <c r="B93" s="7"/>
      <c r="C93" s="7"/>
      <c r="D93" s="7"/>
      <c r="E93" s="7"/>
    </row>
    <row r="94" ht="12.75" customHeight="1">
      <c r="C94" s="13"/>
    </row>
    <row r="95" ht="12.75" customHeight="1">
      <c r="C95" s="13"/>
    </row>
    <row r="97" ht="12.75" customHeight="1">
      <c r="D97" s="13"/>
    </row>
  </sheetData>
  <sheetProtection/>
  <mergeCells count="6">
    <mergeCell ref="A1:E2"/>
    <mergeCell ref="A3:E3"/>
    <mergeCell ref="A6:E6"/>
    <mergeCell ref="A4:E4"/>
    <mergeCell ref="A5:E5"/>
    <mergeCell ref="A31:E31"/>
  </mergeCells>
  <printOptions/>
  <pageMargins left="0.1968503937007874" right="0.1968503937007874" top="0.2755905511811024" bottom="0.275590551181102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User</cp:lastModifiedBy>
  <cp:lastPrinted>2020-10-06T12:17:46Z</cp:lastPrinted>
  <dcterms:created xsi:type="dcterms:W3CDTF">2020-04-01T10:43:18Z</dcterms:created>
  <dcterms:modified xsi:type="dcterms:W3CDTF">2020-10-08T13:40:03Z</dcterms:modified>
  <cp:category/>
  <cp:version/>
  <cp:contentType/>
  <cp:contentStatus/>
</cp:coreProperties>
</file>