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ԱՄՓՈՓ" sheetId="1" r:id="rId1"/>
    <sheet name="Лист1 " sheetId="2" r:id="rId2"/>
  </sheets>
  <definedNames/>
  <calcPr fullCalcOnLoad="1"/>
</workbook>
</file>

<file path=xl/sharedStrings.xml><?xml version="1.0" encoding="utf-8"?>
<sst xmlns="http://schemas.openxmlformats.org/spreadsheetml/2006/main" count="1040" uniqueCount="378">
  <si>
    <t>Հաշվի համար</t>
  </si>
  <si>
    <t>900215302267</t>
  </si>
  <si>
    <t>900215303083</t>
  </si>
  <si>
    <t>900215323230</t>
  </si>
  <si>
    <t>900215302028</t>
  </si>
  <si>
    <t>900215303026</t>
  </si>
  <si>
    <t>900215304024</t>
  </si>
  <si>
    <t>900215305021</t>
  </si>
  <si>
    <t>900215306029</t>
  </si>
  <si>
    <t>900215320053</t>
  </si>
  <si>
    <t>900215323024</t>
  </si>
  <si>
    <t>900215329021</t>
  </si>
  <si>
    <t>900215305427</t>
  </si>
  <si>
    <t>900215320442</t>
  </si>
  <si>
    <t>900215306284</t>
  </si>
  <si>
    <t>900215329351</t>
  </si>
  <si>
    <t>900215304321</t>
  </si>
  <si>
    <t>900215302010</t>
  </si>
  <si>
    <t>900215303018</t>
  </si>
  <si>
    <t>900215323016</t>
  </si>
  <si>
    <t>900215305013</t>
  </si>
  <si>
    <t>900215329013</t>
  </si>
  <si>
    <t>900215304016</t>
  </si>
  <si>
    <t>900215320012</t>
  </si>
  <si>
    <t>900215306011</t>
  </si>
  <si>
    <t>900215302259</t>
  </si>
  <si>
    <t>Պետական տուրք ՔԿԱԳԲ</t>
  </si>
  <si>
    <t>Պետական տուրք  Նոտար</t>
  </si>
  <si>
    <t>900215302275</t>
  </si>
  <si>
    <t>900215302051</t>
  </si>
  <si>
    <t>900215302416</t>
  </si>
  <si>
    <t>900215323321</t>
  </si>
  <si>
    <t>900215305260</t>
  </si>
  <si>
    <t>900215304263</t>
  </si>
  <si>
    <t>900215320285</t>
  </si>
  <si>
    <t>900215306292</t>
  </si>
  <si>
    <t>900215320038</t>
  </si>
  <si>
    <t>900215303323</t>
  </si>
  <si>
    <t>900215302424</t>
  </si>
  <si>
    <t>900215302119</t>
  </si>
  <si>
    <t>900215302168</t>
  </si>
  <si>
    <t>900215302218</t>
  </si>
  <si>
    <t>900215303182</t>
  </si>
  <si>
    <t>900215304180</t>
  </si>
  <si>
    <t>900215305187</t>
  </si>
  <si>
    <t>900215306185</t>
  </si>
  <si>
    <t>900215323198</t>
  </si>
  <si>
    <t>900215303208</t>
  </si>
  <si>
    <t>900215304206</t>
  </si>
  <si>
    <t>900215305203</t>
  </si>
  <si>
    <t>900215329203</t>
  </si>
  <si>
    <t>900215323214</t>
  </si>
  <si>
    <t>900215002032</t>
  </si>
  <si>
    <t>900215002040</t>
  </si>
  <si>
    <t>900215002057</t>
  </si>
  <si>
    <t>900215002156</t>
  </si>
  <si>
    <t>900215002198</t>
  </si>
  <si>
    <t>900215002065</t>
  </si>
  <si>
    <t>900215002081</t>
  </si>
  <si>
    <t>900215002164</t>
  </si>
  <si>
    <t>900215002024</t>
  </si>
  <si>
    <t>900215320046</t>
  </si>
  <si>
    <t>900215302572</t>
  </si>
  <si>
    <t>Դոտացիա</t>
  </si>
  <si>
    <t>900215302325</t>
  </si>
  <si>
    <t>900215302341</t>
  </si>
  <si>
    <t>900215302382</t>
  </si>
  <si>
    <t>900215302531</t>
  </si>
  <si>
    <t>900215302358</t>
  </si>
  <si>
    <t>900215302101</t>
  </si>
  <si>
    <t>Այլ տեղական վճարներ</t>
  </si>
  <si>
    <t xml:space="preserve"> Տեղական տուրք  շին .սկսելու համար</t>
  </si>
  <si>
    <t>Տեղական տուրք  շին .քանդելու համար</t>
  </si>
  <si>
    <t>Տեղական հաս.սննդի օբյեկտների համար</t>
  </si>
  <si>
    <t>Հեքիաթ նախակրթարան ՀՈԱԿ տեղական վճար</t>
  </si>
  <si>
    <t>Լ.Գյմուրի անվան նախակրթարան ՀՈԱԿ տեղ.վճար</t>
  </si>
  <si>
    <t>Աղբի վարձ տեղական վճար</t>
  </si>
  <si>
    <t>Ֆերմատա երաժշտական դպրոց ՀՈԱԿ տեղ.վճ</t>
  </si>
  <si>
    <t xml:space="preserve"> Գույքահարկ շինություններից</t>
  </si>
  <si>
    <t>Գույքահարկ փոխադրամիջոցներ</t>
  </si>
  <si>
    <t>Հողի հարկ</t>
  </si>
  <si>
    <t>Հողի հարկ ոչ գյուղ նշ.հողերից</t>
  </si>
  <si>
    <t>Տեղական տուրք ծխախոտ</t>
  </si>
  <si>
    <t>Տեղական տուրք ոգելից խմիչք</t>
  </si>
  <si>
    <t xml:space="preserve">Տեղական տուրք վառելիքաքսայուղերի վաճառքի համար </t>
  </si>
  <si>
    <t>Տեղական տուրք  արտաքին գովազդ համար</t>
  </si>
  <si>
    <t>Հողի վարձ. համայնքի սեփական հանդ.հողերի</t>
  </si>
  <si>
    <t>Գույքի վարձակալություն</t>
  </si>
  <si>
    <t>Համալիր մարզադպրոց ՀՈԱԿ տեղ.վճ</t>
  </si>
  <si>
    <t>Գույքահարկ շինություններից</t>
  </si>
  <si>
    <t>Արևիկի մանակապարտեզ ՀՈԱԿ</t>
  </si>
  <si>
    <t xml:space="preserve">ԸՆԴԱՄԵՆԸ ՍԵՓԱԿԱՆ ԵԿԱՄՈՒՏՆԵՐ </t>
  </si>
  <si>
    <t>ԱՆՎԱՆՈՒՄ</t>
  </si>
  <si>
    <t>Բասենի մանկապարտեզ ՀՈԱԿ</t>
  </si>
  <si>
    <t>Պետական սեփականություն հանդիսացող հողերի վարձակ</t>
  </si>
  <si>
    <t>Այլ ոչ հարկային եկամուտներ</t>
  </si>
  <si>
    <t>Հողի վարձ. համայնքի սեփական հանդիսացող հողերի</t>
  </si>
  <si>
    <t>Հողի վարձակալություն ոչ գյուղ նշանակության հողերից</t>
  </si>
  <si>
    <t>Վարãական իրավախախտումներից եկամուտներ</t>
  </si>
  <si>
    <t xml:space="preserve">Արևիկ գյուղի սեփական եկամուտներ </t>
  </si>
  <si>
    <t xml:space="preserve">Հովիտ գյուղի սեփական եկամուտներ </t>
  </si>
  <si>
    <t xml:space="preserve">Կամո  գյուղի սեփական եկամուտներ </t>
  </si>
  <si>
    <t>Արևիկի երաժշտական դպրոց ՀՈԱԿ</t>
  </si>
  <si>
    <t>900215320368</t>
  </si>
  <si>
    <t>900215003097</t>
  </si>
  <si>
    <t>900215329047</t>
  </si>
  <si>
    <t>Խումբ</t>
  </si>
  <si>
    <t>Ենթախ.</t>
  </si>
  <si>
    <t>07</t>
  </si>
  <si>
    <t>01</t>
  </si>
  <si>
    <t>02</t>
  </si>
  <si>
    <t>09</t>
  </si>
  <si>
    <t>Գույքահարկ անհատ ձեռներեցներից և քաղ.շինություն.</t>
  </si>
  <si>
    <t>03</t>
  </si>
  <si>
    <t>900215302663</t>
  </si>
  <si>
    <t>Գույքահարկ կազմակ.փոխադրամիջոցների համար</t>
  </si>
  <si>
    <t>04</t>
  </si>
  <si>
    <t>900215302242</t>
  </si>
  <si>
    <t>16</t>
  </si>
  <si>
    <t>90</t>
  </si>
  <si>
    <t>91</t>
  </si>
  <si>
    <t>22</t>
  </si>
  <si>
    <t>50</t>
  </si>
  <si>
    <t>Համայնքի վարչ.տարածք.պետ.պահուստ հողի վարձ</t>
  </si>
  <si>
    <t>51</t>
  </si>
  <si>
    <t>900215302036</t>
  </si>
  <si>
    <t>52</t>
  </si>
  <si>
    <t>54</t>
  </si>
  <si>
    <t>24</t>
  </si>
  <si>
    <t>45</t>
  </si>
  <si>
    <t>11</t>
  </si>
  <si>
    <t>05</t>
  </si>
  <si>
    <t>21</t>
  </si>
  <si>
    <t>38</t>
  </si>
  <si>
    <t>46</t>
  </si>
  <si>
    <t>06</t>
  </si>
  <si>
    <t>Համայնքի տարածքում շինար.ավարտ.փսատագր համար</t>
  </si>
  <si>
    <t>900215302440</t>
  </si>
  <si>
    <t>08</t>
  </si>
  <si>
    <t>Այյգաբացի մանկապարտեզ</t>
  </si>
  <si>
    <t>Տեղական տուրք այլ ապրանքների դիմաց</t>
  </si>
  <si>
    <t>13</t>
  </si>
  <si>
    <t>Համ.սեփ.հանդ.ոչ գյուղ նշան հողերի վարձ.համար</t>
  </si>
  <si>
    <t>900215329260</t>
  </si>
  <si>
    <t>Համայնքի հաշվեկշռում հաշվառված գույքի վարձ.համար</t>
  </si>
  <si>
    <t>900212329278</t>
  </si>
  <si>
    <t>Գույքահարկ կազմ շինության համար</t>
  </si>
  <si>
    <t>900215304230</t>
  </si>
  <si>
    <t>28</t>
  </si>
  <si>
    <t>900215305344</t>
  </si>
  <si>
    <t>Գույքահարկ կազմակ.շենք շինութ.</t>
  </si>
  <si>
    <t>900215306151</t>
  </si>
  <si>
    <t>32</t>
  </si>
  <si>
    <t>900215306243</t>
  </si>
  <si>
    <t>Հողի վարձ. համ. սեփ. հանդ. ոչ գյուղ նշանակ. հողերի համար</t>
  </si>
  <si>
    <t>900215306300</t>
  </si>
  <si>
    <t>ՏՏ մինչև  200մ.ք շին.համար</t>
  </si>
  <si>
    <t>Գույքահարկ կազմակ. շենք. շինությունների համար</t>
  </si>
  <si>
    <t>9002153020236</t>
  </si>
  <si>
    <t>6</t>
  </si>
  <si>
    <t>Հողի վարձ. համայնքի սեփական  ոչ գյուղ.նշ.հողերի համ.</t>
  </si>
  <si>
    <t>900215303315</t>
  </si>
  <si>
    <t>ՔԿԱԳԲ</t>
  </si>
  <si>
    <t>Ð³Ù.³ñË.ÁÝÃ.ï³ñ.Ñ³Ù.÷.Ã.å³ï×.ïñ.Ñ³Ù</t>
  </si>
  <si>
    <t xml:space="preserve">900215302390 </t>
  </si>
  <si>
    <t>Հողի վարձ. համ. սեփ.հանդ.ոչ գյուղ.նշ.հողերի</t>
  </si>
  <si>
    <t>900215305278</t>
  </si>
  <si>
    <t>900215329252</t>
  </si>
  <si>
    <t xml:space="preserve">ԸՆԴԱՄԵՆԸ  ԵԿԱՄՈՒՏՆԵՐ </t>
  </si>
  <si>
    <t>ՏԻՄ-ի մատուցած ծառայությունների համար</t>
  </si>
  <si>
    <t>3</t>
  </si>
  <si>
    <t>900215302564</t>
  </si>
  <si>
    <t xml:space="preserve">ԱԽՈՒՐՅԱՆ </t>
  </si>
  <si>
    <t>ԿԱՄՈ</t>
  </si>
  <si>
    <t xml:space="preserve">ՋՐԱՌԱՏ </t>
  </si>
  <si>
    <t>ԲԱՍԵՆ</t>
  </si>
  <si>
    <t xml:space="preserve">ՀՈՎԻՏ  </t>
  </si>
  <si>
    <t xml:space="preserve">ԿԱՌՆՈՒՏ  </t>
  </si>
  <si>
    <t xml:space="preserve">ԱՅԳԱԲԱՑ  </t>
  </si>
  <si>
    <t>ԱՐԵՎԻԿ</t>
  </si>
  <si>
    <t xml:space="preserve"> Ախուրյան գույքահարկ շինություններից</t>
  </si>
  <si>
    <t>Ախուրյան գույքահարկ անհատ ձեռներեցներից և քաղ.շինություն.</t>
  </si>
  <si>
    <t>Ախուրյան գույքահարկ կազմակ.փոխադրամիջոցների համար</t>
  </si>
  <si>
    <t>Ախուրյան հողի հարկ ոչ գյուղ նշ.հողերից</t>
  </si>
  <si>
    <t>Ախուրյան պետական տուրք ՔԿԱԳԲ</t>
  </si>
  <si>
    <t>Ախուրյան պետական տուրք  Նոտար</t>
  </si>
  <si>
    <t>Ախուրյան</t>
  </si>
  <si>
    <t>Ախուրյան հողի վարձ. համայնքի սեփական հանդիսացող հողերի</t>
  </si>
  <si>
    <t>Ախուրյան համայնքի վարչ.տարածք.պետ.պահուստ հողի վարձ</t>
  </si>
  <si>
    <t>Ախուրյան հողի վարձակալություն ոչ գյուղ նշանակության հողերից</t>
  </si>
  <si>
    <t>Ախուրյան գույքի վարձակալություն</t>
  </si>
  <si>
    <t>Ախուրյան վարãական իրավախախտումներից եկամուտներ</t>
  </si>
  <si>
    <t>Ախուրյան տեղական տուրք  շին .քանդելու համար</t>
  </si>
  <si>
    <t>Ախուրյան տեղական տուրք ոգելից խմիչք</t>
  </si>
  <si>
    <t>Ախուրյան տեղական տուրք ծխախոտ</t>
  </si>
  <si>
    <t xml:space="preserve">Ախուրյան տեղական տուրք վառելիքաքսայուղերի վաճառքի համար </t>
  </si>
  <si>
    <t>Ախուրյան տեղական հաս.սննդի օբյեկտների համար</t>
  </si>
  <si>
    <t>Ախուրյան տեղական տուրք  արտաքին գովազդ համար</t>
  </si>
  <si>
    <t>Ախուրյան հ³Ù.³ñË.ÁÝÃ.ï³ñ.Ñ³Ù.÷.Ã.å³ï×.ïñ.Ñ³Ù</t>
  </si>
  <si>
    <t xml:space="preserve"> Ախուրյան տեղական տուրք  շին .սկսելու համար</t>
  </si>
  <si>
    <t>Ախուրյան համայնքի տարածքում շինար.ավարտ.փսատագր համար</t>
  </si>
  <si>
    <t>Ախուրյան ՏԻՄ-ի մատուցած ծառայությունների համար</t>
  </si>
  <si>
    <t>Ախուրյան աղբի վարձ տեղական վճար</t>
  </si>
  <si>
    <t>Ախուրյան այլ տեղական վճարներ</t>
  </si>
  <si>
    <t>Ախուրյանի Ֆերմատա երաժշտական դպրոց ՀՈԱԿ տեղ.վճ</t>
  </si>
  <si>
    <t>Ախուրյանի Համալիր մարզադպրոց ՀՈԱԿ տեղ.վճ</t>
  </si>
  <si>
    <t xml:space="preserve"> Ախուրյանի Հեքիաթ մանկապարտեզ ՀՈԱԿ տեղական վճար</t>
  </si>
  <si>
    <t>Ախուրյանի Շուշան մանկապարտեզ տեղական վճար</t>
  </si>
  <si>
    <t>Ախուրյան գույքահարկ փոխադրամիջոցներ</t>
  </si>
  <si>
    <t>Արևիկ տեղական տուրք ծխախոտ</t>
  </si>
  <si>
    <t>Արևիկ հողի հարկ</t>
  </si>
  <si>
    <t>Արևիկ գույքահարկ փոխադրամիջոցներ</t>
  </si>
  <si>
    <t>Արևիկ գույքահարկ շինություններից</t>
  </si>
  <si>
    <t>Արևիկ տեղական տուրք ոգելից խմիչք</t>
  </si>
  <si>
    <t>Արևիկ հողի վարձ. համայնքի սեփական  ոչ գյուղ.նշ.հողերի համ.</t>
  </si>
  <si>
    <t>Արևիկ հողի վարձ. համայնքի սեփական հանդ.հողերի</t>
  </si>
  <si>
    <t>Այգաբաց գույքահարկ շինություններից</t>
  </si>
  <si>
    <t>Այգաբաց գույքահարկ փոխադրամիջոցներ</t>
  </si>
  <si>
    <t>Այգաբաց հողի հարկ</t>
  </si>
  <si>
    <t>Այգաբաց տեղական տուրք ծխախոտ</t>
  </si>
  <si>
    <t>Այգաբաց տեղական տուրք ոգելից խմիչք</t>
  </si>
  <si>
    <t>Այգաբաց հողի վարձ. համայնքի սեփական հանդիսացող հողերի</t>
  </si>
  <si>
    <t>Այյգաբացի մանկապարտեզ ՀՈԱԿ</t>
  </si>
  <si>
    <t>Կառնուտ գույքահարկ շինություններից</t>
  </si>
  <si>
    <t>Կառնուտ գույքահարկ փոխադրամիջոցներ</t>
  </si>
  <si>
    <t>Կառնուտ հողի հարկ</t>
  </si>
  <si>
    <t>Կառնուտ տեղական տուրք ծխախոտ</t>
  </si>
  <si>
    <t>Կառնուտ տեղական տուրք ոգելից խմիչք</t>
  </si>
  <si>
    <t>Կառնուտ հողի վարձ. համայնքի սեփական հանդ.հողերի</t>
  </si>
  <si>
    <t>Կառնուտ հողի վարձ. համ. սեփ.հանդ.ոչ գյուղ.նշ.հողերի</t>
  </si>
  <si>
    <t>Կառնուտ այլ ոչ հարկային եկամուտներ</t>
  </si>
  <si>
    <t>Հովիտ գույքահարկ շինություններից</t>
  </si>
  <si>
    <t>Հովիտ գույքահարկ փոխադրամիջոցներ</t>
  </si>
  <si>
    <t>Հովիտ հողի հարկ</t>
  </si>
  <si>
    <t>Հովիտ տեղական տուրք ծխախոտ</t>
  </si>
  <si>
    <t>Հովիտ հողի վարձ. համայնքի սեփական հանդիսացող հողերի</t>
  </si>
  <si>
    <t>Հովիտ տեղական տուրք այլ ապրանքների դիմաց</t>
  </si>
  <si>
    <t>Հովիտ համ.սեփ.հանդ.ոչ գյուղ նշան հողերի վարձ.համար</t>
  </si>
  <si>
    <t>Հովիտ համայնքի հաշվեկշռում հաշվառված գույքի վարձ.համար</t>
  </si>
  <si>
    <t>Բասեն գույքահարկ կազմ շինության համար</t>
  </si>
  <si>
    <t>Բասեն գույքահարկ շինություններից</t>
  </si>
  <si>
    <t>Բասեն գույքահարկ փոխադրամիջոցներ</t>
  </si>
  <si>
    <t>Բասեն հողի հարկ</t>
  </si>
  <si>
    <t>Բասեն տեղական տուրք ծխախոտ</t>
  </si>
  <si>
    <t>Բասեն տեղական տուրք ոգելից խմիչք</t>
  </si>
  <si>
    <t>Բասեն հողի վարձ. համայնքի սեփական հանդիսացող հողերի</t>
  </si>
  <si>
    <t>Ջրառատ գույքահարկ շինություններից</t>
  </si>
  <si>
    <t>Ջրառատ գույքահարկ փոխադրամիջոցներ</t>
  </si>
  <si>
    <t>Ջրառատ հողի հարկ</t>
  </si>
  <si>
    <t>Ջրառատ տեղական տուրք ծխախոտ</t>
  </si>
  <si>
    <t>Ջրառատ հողի վարձ. համայնքի սեփական հանդ.հողերի</t>
  </si>
  <si>
    <t>Ջրառատ պետական սեփականություն հանդիսացող հողերի վարձակ</t>
  </si>
  <si>
    <t>Ջրառատ հողի վարձ. համ. սեփ. հանդ. ոչ գյուղ նշանակ. հողերի համար</t>
  </si>
  <si>
    <t>Ջրառատ այլ ոչ հարկային եկամուտներ</t>
  </si>
  <si>
    <t>Կամո գույքահարկ շինություններից</t>
  </si>
  <si>
    <t>Կամո գույքահարկ փոխադրամիջոցներ</t>
  </si>
  <si>
    <t>Կամո հողի հարկ</t>
  </si>
  <si>
    <t>Կամո տեղական տուրք ոգելից խմիչք</t>
  </si>
  <si>
    <t>Կամո հողի վարձ. համայնքի սեփական հանդիսացող հողերի</t>
  </si>
  <si>
    <t>Կամո հողի վարձ. համ. սեփ. հանդ. ոչ գյուղ նշանակ. հողերի համար</t>
  </si>
  <si>
    <t>Կամո ՏՏ մինչև  200մ.ք շին.համար</t>
  </si>
  <si>
    <t>47</t>
  </si>
  <si>
    <t>1</t>
  </si>
  <si>
    <t>37</t>
  </si>
  <si>
    <t>36</t>
  </si>
  <si>
    <t>900215302291</t>
  </si>
  <si>
    <t xml:space="preserve"> Տեղական տուրք 20քառ.մետր  շին .սկսելու համար</t>
  </si>
  <si>
    <t xml:space="preserve"> Տեղական տուրք  20քառ.մետր և ավել  շին .սկսելու համար</t>
  </si>
  <si>
    <t xml:space="preserve">Համայնք.վարչ.տարածք.շին սկսելու </t>
  </si>
  <si>
    <t>39</t>
  </si>
  <si>
    <t>501-ից 1000 քառ.մետր</t>
  </si>
  <si>
    <t>34</t>
  </si>
  <si>
    <t>900215302366</t>
  </si>
  <si>
    <t>900215302309</t>
  </si>
  <si>
    <t>900215302655</t>
  </si>
  <si>
    <t>900215302598</t>
  </si>
  <si>
    <t>Ախուրյան  այլ ոչ հարկային եկամուտներ</t>
  </si>
  <si>
    <t>Ընդամենը հողի վարձակալություն</t>
  </si>
  <si>
    <t>Ընդամենը պետ.պահուստ.հող.հ.մ վ.տ</t>
  </si>
  <si>
    <t>Ընդամենը գույքի վարձակալություն</t>
  </si>
  <si>
    <t>Ընդամենը  այլ ոչ հարկային եկամուտներ</t>
  </si>
  <si>
    <t>Ընդամենը տեղական տուրքեր</t>
  </si>
  <si>
    <t>Ընդամենը տեղական վճարներ</t>
  </si>
  <si>
    <t>Ընդամենը հողի հարկ</t>
  </si>
  <si>
    <t>Ընդամենը պետական տուրքեր</t>
  </si>
  <si>
    <t>Ընդամենը գ.հարկ փոխադրամիջ.</t>
  </si>
  <si>
    <t>Ընդամենը գույք. հարկ շինություն.</t>
  </si>
  <si>
    <t>Ընդ. վարչ.իրավախ. մուտքեր</t>
  </si>
  <si>
    <t xml:space="preserve">ԸՆԴԱՄԵՆԸ        ԵԿԱՄՈՒՏՆԵՐ </t>
  </si>
  <si>
    <t>900215320293</t>
  </si>
  <si>
    <t>Բասեն այլ ոչ հարկային եկամուտներ</t>
  </si>
  <si>
    <t>Դատական վճիռներով ԴԱՀԿ</t>
  </si>
  <si>
    <t>900215302671</t>
  </si>
  <si>
    <t>900215304347</t>
  </si>
  <si>
    <t xml:space="preserve"> Տեղ. տուրք 20քառ.մետր  շին .սկսելու </t>
  </si>
  <si>
    <t xml:space="preserve"> Տեղ. տուրք  20քառ.մետր և ավել  շին .</t>
  </si>
  <si>
    <t>Կամոյի  մանկապարտեզ ՀՈԱԿ</t>
  </si>
  <si>
    <t>Այգաբաց գյուղի սեփական եկամ</t>
  </si>
  <si>
    <t>Կառնուտ գյուղի սեփական եկամ</t>
  </si>
  <si>
    <t>Բասեն գյուղի սեփական եկամուտ</t>
  </si>
  <si>
    <t xml:space="preserve">Ջրառատ գյուղի սեփական եկամ </t>
  </si>
  <si>
    <t>Կամոյի մանկապարտեզ ՀՈԱԿ</t>
  </si>
  <si>
    <t>900215003204</t>
  </si>
  <si>
    <t>Բնակ ֆոնդի վարձակալություն</t>
  </si>
  <si>
    <t>900215003170</t>
  </si>
  <si>
    <t>Տևանսպորտային միջոցի վարձակալություն</t>
  </si>
  <si>
    <t>900215003188</t>
  </si>
  <si>
    <t xml:space="preserve"> Տ.Տ 201-500 քառ.մետր շին .սկսելու համ.</t>
  </si>
  <si>
    <t>33</t>
  </si>
  <si>
    <t>900215302317</t>
  </si>
  <si>
    <t xml:space="preserve"> Ախուրյան տեղական տուրք  շին .սկսելու համար501-1000 քառ.մետր</t>
  </si>
  <si>
    <t>Պետական բյուջեից տրամադրվող նպատակային հատկացումներ (սուբվենցիաներ)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</si>
  <si>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</si>
  <si>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14</t>
  </si>
  <si>
    <t>9002150031</t>
  </si>
  <si>
    <t>900215302192</t>
  </si>
  <si>
    <t>900215302135</t>
  </si>
  <si>
    <t>900215004293</t>
  </si>
  <si>
    <t>900215004590</t>
  </si>
  <si>
    <t>900215004384</t>
  </si>
  <si>
    <t>900215004319</t>
  </si>
  <si>
    <t>900215004327</t>
  </si>
  <si>
    <t>900215004442</t>
  </si>
  <si>
    <t>900215004301</t>
  </si>
  <si>
    <t>900215004566</t>
  </si>
  <si>
    <t>900215003964</t>
  </si>
  <si>
    <t>900215004582</t>
  </si>
  <si>
    <t>900215004053</t>
  </si>
  <si>
    <t>900215004111</t>
  </si>
  <si>
    <t>900215003972</t>
  </si>
  <si>
    <t>900215003980</t>
  </si>
  <si>
    <t>900215003998</t>
  </si>
  <si>
    <t>900215004236</t>
  </si>
  <si>
    <t xml:space="preserve"> Ախուրյան գույք.հարկ իրավաբան.անձանց.</t>
  </si>
  <si>
    <t>Արևիկ գույք.հարկ իրավաբան.անձանց.</t>
  </si>
  <si>
    <t>Այգաբաց գույք.հարկ իրավաբան.անձանց.</t>
  </si>
  <si>
    <t>Հովիտ գույք.հարկ իրավաբան.անձանց.</t>
  </si>
  <si>
    <t>Բասեն գույք.հարկ իրավաբան.անձանց.</t>
  </si>
  <si>
    <t>Կառնուտ  գույք.հարկ իրավաբան.անձանց.</t>
  </si>
  <si>
    <t>Կամո  գույք.հարկ իրավաբան.անձանց.</t>
  </si>
  <si>
    <t>Ջրառատ  գույք.հարկ իրավաբան.անձանց.</t>
  </si>
  <si>
    <t>Ախուրյան  գույք.հարկ.ֆիզիկական անձ.</t>
  </si>
  <si>
    <t>Արևիկ  գույք.հարկ.ֆիզիկական անձ.</t>
  </si>
  <si>
    <t>Այգաբաց  գույք.հարկ.ֆիզիկական անձ.</t>
  </si>
  <si>
    <t>Կառնուտ գույք.հարկ.ֆիզիկական անձ.</t>
  </si>
  <si>
    <t>Հովիտ գույք.հարկ.ֆիզիկական անձ.</t>
  </si>
  <si>
    <t>Բասեն  գույք.հարկ.ֆիզիկական անձ.</t>
  </si>
  <si>
    <t>Ջրառատ  գույք.հարկ.ֆիզիկական անձ.</t>
  </si>
  <si>
    <t>Կամո  գույք.հարկ.ֆիզիկական անձ.</t>
  </si>
  <si>
    <t>40</t>
  </si>
  <si>
    <t>Այլ ընթացիկ դրամաշնորհներ</t>
  </si>
  <si>
    <t>Այլ կապիտալ դրամաշնորհներ</t>
  </si>
  <si>
    <t>Ընդամենը այլ դրամաշնորհներ</t>
  </si>
  <si>
    <t>Ընդամենը  40 - 01</t>
  </si>
  <si>
    <t>Ընդամենը  40 - 02</t>
  </si>
  <si>
    <t>Շուշան  նախակրթարան ՀՈԱԿ տեղական վճար</t>
  </si>
  <si>
    <t xml:space="preserve">Ախուրյանի Շուշան մանկապարտեզ </t>
  </si>
  <si>
    <t xml:space="preserve"> Ախուրյանի Հեքիաթ մանկապարտեզ ՀՈԱԿ </t>
  </si>
  <si>
    <t xml:space="preserve">Ախուրյանի Լեոյի  անվան  մանկ. ՀՈԱԿ </t>
  </si>
  <si>
    <t>Ընդամենը ֆիզիկզկզն անձանց նվիրատվություններ</t>
  </si>
  <si>
    <t>900215004624</t>
  </si>
  <si>
    <t>900215003220</t>
  </si>
  <si>
    <t>Պլան</t>
  </si>
  <si>
    <t>Կատարվել է</t>
  </si>
  <si>
    <t>Կատարման %</t>
  </si>
  <si>
    <t xml:space="preserve">Ընդամենը Ախուրյան գյուղի սեփական եկամուտներ   </t>
  </si>
  <si>
    <t>Ը նդամենը  դրամաշնորհներ</t>
  </si>
  <si>
    <t>Այլ դոտացիա</t>
  </si>
  <si>
    <t>Արևիկ գույքի վարձակալությունից մուտքեր</t>
  </si>
  <si>
    <t>Ախուրյանի Լեոյի  անվան  մանկապարտեզ ՀՈԱԿ տեղ.վճար</t>
  </si>
  <si>
    <t>900215303331</t>
  </si>
  <si>
    <t>900215302150</t>
  </si>
  <si>
    <t>Համայնքի կողմից առանց պետ տուրքի մատուցված ծառ.համ</t>
  </si>
  <si>
    <t>Արևիկ գույքի վարձակալույունից մուտքեր</t>
  </si>
  <si>
    <t>Արևիկ  այլ ոչ հարկային եկամուտներ</t>
  </si>
  <si>
    <t>900215303380</t>
  </si>
  <si>
    <t>Ախուրյան համայնքի 2021թ բյուջեի  եկամուտների ճշտված պլանը,առ  30/06/2021թ դրությամբ</t>
  </si>
  <si>
    <t>Ախուրյան համայնքի 2021թ բյուջեի  եկամուտների ճշտված պլանը և կատարողականը առ  30/06/2021թ դրությամբ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</si>
</sst>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12"/>
      <name val="Arial Armenian"/>
      <family val="2"/>
    </font>
    <font>
      <b/>
      <sz val="11"/>
      <name val="Arial Armenian"/>
      <family val="2"/>
    </font>
    <font>
      <sz val="11"/>
      <color indexed="10"/>
      <name val="Arial Armenian"/>
      <family val="2"/>
    </font>
    <font>
      <b/>
      <sz val="11"/>
      <color indexed="10"/>
      <name val="Arial Armenian"/>
      <family val="2"/>
    </font>
    <font>
      <b/>
      <sz val="11"/>
      <color indexed="8"/>
      <name val="Arial Armenian"/>
      <family val="2"/>
    </font>
    <font>
      <sz val="12"/>
      <color indexed="8"/>
      <name val="Arial Armenian"/>
      <family val="2"/>
    </font>
    <font>
      <sz val="10"/>
      <name val="Arial Armenian"/>
      <family val="2"/>
    </font>
    <font>
      <b/>
      <sz val="9"/>
      <name val="Arial Armenian"/>
      <family val="2"/>
    </font>
    <font>
      <b/>
      <sz val="10"/>
      <name val="Arial Armenian"/>
      <family val="2"/>
    </font>
    <font>
      <sz val="11"/>
      <color indexed="8"/>
      <name val="Arial Armenian"/>
      <family val="2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Armenian"/>
      <family val="2"/>
    </font>
    <font>
      <b/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/>
      <bottom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72" fontId="48" fillId="0" borderId="0" xfId="0" applyNumberFormat="1" applyFont="1" applyAlignment="1">
      <alignment/>
    </xf>
    <xf numFmtId="0" fontId="10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72" fontId="48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8" fillId="0" borderId="18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5" fillId="0" borderId="15" xfId="0" applyFont="1" applyFill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9" fillId="0" borderId="22" xfId="0" applyFont="1" applyFill="1" applyBorder="1" applyAlignment="1">
      <alignment/>
    </xf>
    <xf numFmtId="172" fontId="49" fillId="0" borderId="14" xfId="0" applyNumberFormat="1" applyFont="1" applyBorder="1" applyAlignment="1">
      <alignment/>
    </xf>
    <xf numFmtId="172" fontId="49" fillId="0" borderId="21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4" fillId="0" borderId="11" xfId="0" applyFont="1" applyBorder="1" applyAlignment="1">
      <alignment wrapText="1"/>
    </xf>
    <xf numFmtId="172" fontId="48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vertical="center" wrapText="1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/>
    </xf>
    <xf numFmtId="0" fontId="48" fillId="0" borderId="25" xfId="0" applyFont="1" applyBorder="1" applyAlignment="1">
      <alignment/>
    </xf>
    <xf numFmtId="0" fontId="5" fillId="0" borderId="18" xfId="0" applyFont="1" applyBorder="1" applyAlignment="1">
      <alignment wrapText="1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172" fontId="48" fillId="0" borderId="22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8" fillId="0" borderId="15" xfId="0" applyFont="1" applyFill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172" fontId="48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11" fillId="0" borderId="11" xfId="0" applyFont="1" applyBorder="1" applyAlignment="1">
      <alignment vertical="center" wrapText="1"/>
    </xf>
    <xf numFmtId="172" fontId="48" fillId="0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8" fillId="0" borderId="14" xfId="0" applyFont="1" applyBorder="1" applyAlignment="1">
      <alignment/>
    </xf>
    <xf numFmtId="0" fontId="48" fillId="0" borderId="11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172" fontId="48" fillId="0" borderId="0" xfId="0" applyNumberFormat="1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172" fontId="48" fillId="0" borderId="13" xfId="0" applyNumberFormat="1" applyFont="1" applyBorder="1" applyAlignment="1">
      <alignment horizontal="center" vertical="center"/>
    </xf>
    <xf numFmtId="172" fontId="48" fillId="0" borderId="0" xfId="0" applyNumberFormat="1" applyFont="1" applyFill="1" applyAlignment="1">
      <alignment/>
    </xf>
    <xf numFmtId="2" fontId="6" fillId="0" borderId="26" xfId="0" applyNumberFormat="1" applyFont="1" applyBorder="1" applyAlignment="1">
      <alignment wrapText="1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13" fillId="0" borderId="12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172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6" fillId="0" borderId="27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2" fontId="48" fillId="0" borderId="0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4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/>
    </xf>
    <xf numFmtId="172" fontId="48" fillId="0" borderId="29" xfId="0" applyNumberFormat="1" applyFont="1" applyBorder="1" applyAlignment="1">
      <alignment/>
    </xf>
    <xf numFmtId="172" fontId="48" fillId="0" borderId="13" xfId="0" applyNumberFormat="1" applyFont="1" applyFill="1" applyBorder="1" applyAlignment="1">
      <alignment horizontal="center" vertical="center"/>
    </xf>
    <xf numFmtId="173" fontId="15" fillId="0" borderId="12" xfId="0" applyNumberFormat="1" applyFont="1" applyFill="1" applyBorder="1" applyAlignment="1" applyProtection="1">
      <alignment horizontal="center" vertical="center"/>
      <protection/>
    </xf>
    <xf numFmtId="172" fontId="48" fillId="0" borderId="11" xfId="0" applyNumberFormat="1" applyFont="1" applyFill="1" applyBorder="1" applyAlignment="1">
      <alignment horizontal="center" vertical="center"/>
    </xf>
    <xf numFmtId="172" fontId="48" fillId="0" borderId="12" xfId="0" applyNumberFormat="1" applyFont="1" applyFill="1" applyBorder="1" applyAlignment="1">
      <alignment horizontal="center" vertical="center"/>
    </xf>
    <xf numFmtId="173" fontId="15" fillId="0" borderId="18" xfId="0" applyNumberFormat="1" applyFont="1" applyFill="1" applyBorder="1" applyAlignment="1" applyProtection="1">
      <alignment horizontal="center" vertical="center"/>
      <protection/>
    </xf>
    <xf numFmtId="173" fontId="15" fillId="0" borderId="27" xfId="0" applyNumberFormat="1" applyFont="1" applyFill="1" applyBorder="1" applyAlignment="1" applyProtection="1">
      <alignment horizontal="center" vertical="center"/>
      <protection/>
    </xf>
    <xf numFmtId="172" fontId="48" fillId="0" borderId="27" xfId="0" applyNumberFormat="1" applyFont="1" applyFill="1" applyBorder="1" applyAlignment="1">
      <alignment horizontal="center" vertical="center"/>
    </xf>
    <xf numFmtId="172" fontId="48" fillId="0" borderId="0" xfId="0" applyNumberFormat="1" applyFont="1" applyFill="1" applyBorder="1" applyAlignment="1">
      <alignment horizontal="center" vertical="center"/>
    </xf>
    <xf numFmtId="173" fontId="15" fillId="0" borderId="11" xfId="0" applyNumberFormat="1" applyFont="1" applyFill="1" applyBorder="1" applyAlignment="1" applyProtection="1">
      <alignment horizontal="center" vertical="center"/>
      <protection/>
    </xf>
    <xf numFmtId="172" fontId="48" fillId="0" borderId="21" xfId="0" applyNumberFormat="1" applyFont="1" applyFill="1" applyBorder="1" applyAlignment="1">
      <alignment horizontal="center" vertical="center"/>
    </xf>
    <xf numFmtId="173" fontId="48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172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Border="1" applyAlignment="1">
      <alignment/>
    </xf>
    <xf numFmtId="173" fontId="15" fillId="0" borderId="0" xfId="0" applyNumberFormat="1" applyFont="1" applyFill="1" applyBorder="1" applyAlignment="1" applyProtection="1">
      <alignment horizontal="center" vertical="center"/>
      <protection/>
    </xf>
    <xf numFmtId="173" fontId="48" fillId="0" borderId="11" xfId="0" applyNumberFormat="1" applyFont="1" applyBorder="1" applyAlignment="1">
      <alignment/>
    </xf>
    <xf numFmtId="1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2" fontId="13" fillId="0" borderId="26" xfId="0" applyNumberFormat="1" applyFont="1" applyBorder="1" applyAlignment="1">
      <alignment wrapText="1"/>
    </xf>
    <xf numFmtId="0" fontId="0" fillId="0" borderId="30" xfId="33" applyFill="1" applyBorder="1" applyAlignment="1">
      <alignment horizontal="center" vertical="center"/>
    </xf>
    <xf numFmtId="172" fontId="48" fillId="0" borderId="12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172" fontId="48" fillId="0" borderId="31" xfId="0" applyNumberFormat="1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172" fontId="48" fillId="0" borderId="32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72" fontId="48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72" fontId="48" fillId="0" borderId="16" xfId="0" applyNumberFormat="1" applyFont="1" applyBorder="1" applyAlignment="1">
      <alignment horizontal="center" vertical="center"/>
    </xf>
    <xf numFmtId="1" fontId="4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2" fontId="48" fillId="0" borderId="27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172" fontId="49" fillId="0" borderId="22" xfId="0" applyNumberFormat="1" applyFont="1" applyBorder="1" applyAlignment="1">
      <alignment/>
    </xf>
    <xf numFmtId="172" fontId="48" fillId="0" borderId="3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73" fontId="15" fillId="0" borderId="16" xfId="0" applyNumberFormat="1" applyFont="1" applyFill="1" applyBorder="1" applyAlignment="1" applyProtection="1">
      <alignment horizontal="center" vertical="center"/>
      <protection/>
    </xf>
    <xf numFmtId="172" fontId="6" fillId="0" borderId="27" xfId="0" applyNumberFormat="1" applyFont="1" applyBorder="1" applyAlignment="1">
      <alignment vertical="center"/>
    </xf>
    <xf numFmtId="0" fontId="13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173" fontId="6" fillId="0" borderId="15" xfId="0" applyNumberFormat="1" applyFont="1" applyBorder="1" applyAlignment="1">
      <alignment horizontal="center" vertical="center"/>
    </xf>
    <xf numFmtId="0" fontId="48" fillId="0" borderId="21" xfId="0" applyFont="1" applyFill="1" applyBorder="1" applyAlignment="1">
      <alignment/>
    </xf>
    <xf numFmtId="172" fontId="48" fillId="0" borderId="3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2" fontId="13" fillId="0" borderId="26" xfId="0" applyNumberFormat="1" applyFont="1" applyBorder="1" applyAlignment="1">
      <alignment horizontal="center" vertical="center" wrapText="1"/>
    </xf>
    <xf numFmtId="2" fontId="13" fillId="0" borderId="3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/>
    </xf>
    <xf numFmtId="2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6" fillId="0" borderId="21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4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/>
    </xf>
    <xf numFmtId="49" fontId="4" fillId="0" borderId="3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/>
    </xf>
    <xf numFmtId="49" fontId="6" fillId="0" borderId="21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4" fillId="0" borderId="16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7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28125" style="1" customWidth="1"/>
    <col min="2" max="2" width="39.8515625" style="1" customWidth="1"/>
    <col min="3" max="3" width="4.140625" style="6" customWidth="1"/>
    <col min="4" max="4" width="4.00390625" style="6" customWidth="1"/>
    <col min="5" max="5" width="16.8515625" style="180" customWidth="1"/>
    <col min="6" max="7" width="10.28125" style="6" customWidth="1"/>
    <col min="8" max="8" width="8.7109375" style="6" customWidth="1"/>
    <col min="9" max="9" width="9.140625" style="2" customWidth="1"/>
    <col min="10" max="10" width="11.140625" style="2" customWidth="1"/>
    <col min="11" max="16384" width="9.140625" style="2" customWidth="1"/>
  </cols>
  <sheetData>
    <row r="5" spans="1:8" ht="41.25" customHeight="1">
      <c r="A5" s="93"/>
      <c r="B5" s="187" t="s">
        <v>377</v>
      </c>
      <c r="C5" s="188"/>
      <c r="D5" s="188"/>
      <c r="E5" s="188"/>
      <c r="F5" s="188"/>
      <c r="G5" s="188"/>
      <c r="H5" s="188"/>
    </row>
    <row r="6" spans="1:8" s="3" customFormat="1" ht="63.75" customHeight="1">
      <c r="A6" s="9"/>
      <c r="B6" s="10" t="s">
        <v>92</v>
      </c>
      <c r="C6" s="189" t="s">
        <v>106</v>
      </c>
      <c r="D6" s="189" t="s">
        <v>107</v>
      </c>
      <c r="E6" s="190" t="s">
        <v>0</v>
      </c>
      <c r="F6" s="11" t="s">
        <v>362</v>
      </c>
      <c r="G6" s="106" t="s">
        <v>363</v>
      </c>
      <c r="H6" s="106" t="s">
        <v>364</v>
      </c>
    </row>
    <row r="7" spans="1:8" s="3" customFormat="1" ht="13.5" customHeight="1">
      <c r="A7" s="9"/>
      <c r="B7" s="19" t="s">
        <v>172</v>
      </c>
      <c r="C7" s="189"/>
      <c r="D7" s="189"/>
      <c r="E7" s="190"/>
      <c r="F7" s="11"/>
      <c r="G7" s="11"/>
      <c r="H7" s="11"/>
    </row>
    <row r="8" spans="1:8" s="3" customFormat="1" ht="15" customHeight="1">
      <c r="A8" s="13">
        <v>1</v>
      </c>
      <c r="B8" s="13" t="s">
        <v>78</v>
      </c>
      <c r="C8" s="191" t="s">
        <v>108</v>
      </c>
      <c r="D8" s="191" t="s">
        <v>109</v>
      </c>
      <c r="E8" s="191" t="s">
        <v>1</v>
      </c>
      <c r="F8" s="11"/>
      <c r="G8" s="11">
        <v>234.1</v>
      </c>
      <c r="H8" s="59"/>
    </row>
    <row r="9" spans="1:8" s="3" customFormat="1" ht="15" customHeight="1">
      <c r="A9" s="13">
        <v>2</v>
      </c>
      <c r="B9" s="13" t="s">
        <v>79</v>
      </c>
      <c r="C9" s="191" t="s">
        <v>108</v>
      </c>
      <c r="D9" s="191" t="s">
        <v>110</v>
      </c>
      <c r="E9" s="191" t="s">
        <v>4</v>
      </c>
      <c r="F9" s="11">
        <v>24054.3</v>
      </c>
      <c r="G9" s="11">
        <v>12349.6</v>
      </c>
      <c r="H9" s="59">
        <f aca="true" t="shared" si="0" ref="H9:H70">G9/F9*100</f>
        <v>51.34050876558454</v>
      </c>
    </row>
    <row r="10" spans="1:8" s="3" customFormat="1" ht="15" customHeight="1">
      <c r="A10" s="13">
        <v>3</v>
      </c>
      <c r="B10" s="13" t="s">
        <v>112</v>
      </c>
      <c r="C10" s="191" t="s">
        <v>108</v>
      </c>
      <c r="D10" s="191" t="s">
        <v>113</v>
      </c>
      <c r="E10" s="191" t="s">
        <v>114</v>
      </c>
      <c r="F10" s="11"/>
      <c r="G10" s="11">
        <v>510.1</v>
      </c>
      <c r="H10" s="59"/>
    </row>
    <row r="11" spans="1:8" s="3" customFormat="1" ht="15" customHeight="1">
      <c r="A11" s="13">
        <v>4</v>
      </c>
      <c r="B11" s="13" t="s">
        <v>115</v>
      </c>
      <c r="C11" s="191" t="s">
        <v>108</v>
      </c>
      <c r="D11" s="191" t="s">
        <v>116</v>
      </c>
      <c r="E11" s="191" t="s">
        <v>117</v>
      </c>
      <c r="F11" s="11">
        <v>647.4</v>
      </c>
      <c r="G11" s="11">
        <v>989.6</v>
      </c>
      <c r="H11" s="59">
        <f t="shared" si="0"/>
        <v>152.8575841828854</v>
      </c>
    </row>
    <row r="12" spans="1:8" s="3" customFormat="1" ht="15" customHeight="1">
      <c r="A12" s="13">
        <v>5</v>
      </c>
      <c r="B12" s="13" t="s">
        <v>80</v>
      </c>
      <c r="C12" s="191" t="s">
        <v>111</v>
      </c>
      <c r="D12" s="191" t="s">
        <v>109</v>
      </c>
      <c r="E12" s="191" t="s">
        <v>17</v>
      </c>
      <c r="F12" s="11"/>
      <c r="G12" s="11">
        <v>3301.4</v>
      </c>
      <c r="H12" s="59"/>
    </row>
    <row r="13" spans="1:8" s="3" customFormat="1" ht="15" customHeight="1">
      <c r="A13" s="13">
        <v>6</v>
      </c>
      <c r="B13" s="13" t="s">
        <v>81</v>
      </c>
      <c r="C13" s="191" t="s">
        <v>111</v>
      </c>
      <c r="D13" s="191" t="s">
        <v>110</v>
      </c>
      <c r="E13" s="191" t="s">
        <v>25</v>
      </c>
      <c r="F13" s="11"/>
      <c r="G13" s="11">
        <v>73.4</v>
      </c>
      <c r="H13" s="59"/>
    </row>
    <row r="14" spans="1:8" s="3" customFormat="1" ht="15" customHeight="1">
      <c r="A14" s="13">
        <v>7</v>
      </c>
      <c r="B14" s="13" t="s">
        <v>26</v>
      </c>
      <c r="C14" s="191" t="s">
        <v>118</v>
      </c>
      <c r="D14" s="191" t="s">
        <v>119</v>
      </c>
      <c r="E14" s="191" t="s">
        <v>28</v>
      </c>
      <c r="F14" s="94">
        <v>1000</v>
      </c>
      <c r="G14" s="94">
        <v>1347.2</v>
      </c>
      <c r="H14" s="59">
        <f t="shared" si="0"/>
        <v>134.72</v>
      </c>
    </row>
    <row r="15" spans="1:8" s="3" customFormat="1" ht="15" customHeight="1">
      <c r="A15" s="13">
        <v>8</v>
      </c>
      <c r="B15" s="13" t="s">
        <v>27</v>
      </c>
      <c r="C15" s="191" t="s">
        <v>118</v>
      </c>
      <c r="D15" s="191" t="s">
        <v>120</v>
      </c>
      <c r="E15" s="191" t="s">
        <v>29</v>
      </c>
      <c r="F15" s="94">
        <v>400</v>
      </c>
      <c r="G15" s="94">
        <v>449.8</v>
      </c>
      <c r="H15" s="59">
        <f t="shared" si="0"/>
        <v>112.45</v>
      </c>
    </row>
    <row r="16" spans="1:8" s="3" customFormat="1" ht="15" customHeight="1">
      <c r="A16" s="13">
        <v>9</v>
      </c>
      <c r="B16" s="13" t="s">
        <v>96</v>
      </c>
      <c r="C16" s="191" t="s">
        <v>121</v>
      </c>
      <c r="D16" s="191" t="s">
        <v>122</v>
      </c>
      <c r="E16" s="191" t="s">
        <v>30</v>
      </c>
      <c r="F16" s="11">
        <v>4476.6</v>
      </c>
      <c r="G16" s="11">
        <v>402.3</v>
      </c>
      <c r="H16" s="59">
        <f t="shared" si="0"/>
        <v>8.986731001206271</v>
      </c>
    </row>
    <row r="17" spans="1:8" s="3" customFormat="1" ht="15" customHeight="1">
      <c r="A17" s="13">
        <v>10</v>
      </c>
      <c r="B17" s="13" t="s">
        <v>123</v>
      </c>
      <c r="C17" s="191" t="s">
        <v>121</v>
      </c>
      <c r="D17" s="191" t="s">
        <v>124</v>
      </c>
      <c r="E17" s="192" t="s">
        <v>125</v>
      </c>
      <c r="F17" s="11"/>
      <c r="G17" s="94">
        <v>9</v>
      </c>
      <c r="H17" s="59"/>
    </row>
    <row r="18" spans="1:8" s="3" customFormat="1" ht="15" customHeight="1">
      <c r="A18" s="13">
        <v>11</v>
      </c>
      <c r="B18" s="13" t="s">
        <v>97</v>
      </c>
      <c r="C18" s="191" t="s">
        <v>121</v>
      </c>
      <c r="D18" s="191" t="s">
        <v>126</v>
      </c>
      <c r="E18" s="191" t="s">
        <v>38</v>
      </c>
      <c r="F18" s="11">
        <v>582.9</v>
      </c>
      <c r="G18" s="11">
        <v>322.7</v>
      </c>
      <c r="H18" s="59">
        <f t="shared" si="0"/>
        <v>55.361125407445535</v>
      </c>
    </row>
    <row r="19" spans="1:8" s="3" customFormat="1" ht="15" customHeight="1">
      <c r="A19" s="13">
        <v>12</v>
      </c>
      <c r="B19" s="13" t="s">
        <v>87</v>
      </c>
      <c r="C19" s="191" t="s">
        <v>121</v>
      </c>
      <c r="D19" s="191" t="s">
        <v>127</v>
      </c>
      <c r="E19" s="191" t="s">
        <v>39</v>
      </c>
      <c r="F19" s="11">
        <v>671.1</v>
      </c>
      <c r="G19" s="11">
        <v>361.7</v>
      </c>
      <c r="H19" s="59">
        <f t="shared" si="0"/>
        <v>53.8965876918492</v>
      </c>
    </row>
    <row r="20" spans="1:8" s="3" customFormat="1" ht="15" customHeight="1">
      <c r="A20" s="13">
        <v>13</v>
      </c>
      <c r="B20" s="13" t="s">
        <v>303</v>
      </c>
      <c r="C20" s="191" t="s">
        <v>121</v>
      </c>
      <c r="D20" s="191" t="s">
        <v>127</v>
      </c>
      <c r="E20" s="191" t="s">
        <v>304</v>
      </c>
      <c r="F20" s="11"/>
      <c r="G20" s="11">
        <v>0</v>
      </c>
      <c r="H20" s="59"/>
    </row>
    <row r="21" spans="1:8" s="3" customFormat="1" ht="15" customHeight="1">
      <c r="A21" s="13">
        <v>14</v>
      </c>
      <c r="B21" s="13" t="s">
        <v>305</v>
      </c>
      <c r="C21" s="191" t="s">
        <v>121</v>
      </c>
      <c r="D21" s="191" t="s">
        <v>127</v>
      </c>
      <c r="E21" s="191" t="s">
        <v>306</v>
      </c>
      <c r="F21" s="11">
        <v>1140.6</v>
      </c>
      <c r="G21" s="94">
        <v>138</v>
      </c>
      <c r="H21" s="59">
        <f t="shared" si="0"/>
        <v>12.09889531825355</v>
      </c>
    </row>
    <row r="22" spans="1:8" s="3" customFormat="1" ht="15" customHeight="1">
      <c r="A22" s="13">
        <v>15</v>
      </c>
      <c r="B22" s="13" t="s">
        <v>98</v>
      </c>
      <c r="C22" s="191" t="s">
        <v>128</v>
      </c>
      <c r="D22" s="191" t="s">
        <v>122</v>
      </c>
      <c r="E22" s="192" t="s">
        <v>40</v>
      </c>
      <c r="F22" s="11"/>
      <c r="G22" s="94">
        <v>200</v>
      </c>
      <c r="H22" s="59"/>
    </row>
    <row r="23" spans="1:8" s="3" customFormat="1" ht="15" customHeight="1">
      <c r="A23" s="13">
        <v>16</v>
      </c>
      <c r="B23" s="13" t="s">
        <v>95</v>
      </c>
      <c r="C23" s="191" t="s">
        <v>148</v>
      </c>
      <c r="D23" s="191" t="s">
        <v>122</v>
      </c>
      <c r="E23" s="192" t="s">
        <v>275</v>
      </c>
      <c r="F23" s="11"/>
      <c r="G23" s="11">
        <v>6672.5</v>
      </c>
      <c r="H23" s="59"/>
    </row>
    <row r="24" spans="1:8" s="3" customFormat="1" ht="15" customHeight="1">
      <c r="A24" s="13">
        <v>17</v>
      </c>
      <c r="B24" s="34" t="s">
        <v>291</v>
      </c>
      <c r="C24" s="193" t="s">
        <v>148</v>
      </c>
      <c r="D24" s="193" t="s">
        <v>122</v>
      </c>
      <c r="E24" s="192" t="s">
        <v>292</v>
      </c>
      <c r="F24" s="94">
        <v>1038</v>
      </c>
      <c r="G24" s="94"/>
      <c r="H24" s="59">
        <f t="shared" si="0"/>
        <v>0</v>
      </c>
    </row>
    <row r="25" spans="1:8" s="3" customFormat="1" ht="15" customHeight="1">
      <c r="A25" s="31">
        <v>1</v>
      </c>
      <c r="B25" s="76" t="s">
        <v>333</v>
      </c>
      <c r="C25" s="194" t="s">
        <v>349</v>
      </c>
      <c r="D25" s="194" t="s">
        <v>109</v>
      </c>
      <c r="E25" s="195" t="s">
        <v>325</v>
      </c>
      <c r="F25" s="119">
        <v>2929.8</v>
      </c>
      <c r="G25" s="150">
        <v>254.4</v>
      </c>
      <c r="H25" s="59">
        <f t="shared" si="0"/>
        <v>8.683186565635879</v>
      </c>
    </row>
    <row r="26" spans="1:8" s="3" customFormat="1" ht="15" customHeight="1">
      <c r="A26" s="31">
        <v>1</v>
      </c>
      <c r="B26" s="76" t="s">
        <v>341</v>
      </c>
      <c r="C26" s="194" t="s">
        <v>349</v>
      </c>
      <c r="D26" s="194" t="s">
        <v>110</v>
      </c>
      <c r="E26" s="195" t="s">
        <v>317</v>
      </c>
      <c r="F26" s="119">
        <v>10359</v>
      </c>
      <c r="G26" s="150">
        <v>1256.6</v>
      </c>
      <c r="H26" s="59">
        <f t="shared" si="0"/>
        <v>12.130514528429384</v>
      </c>
    </row>
    <row r="27" spans="1:8" s="3" customFormat="1" ht="15" customHeight="1">
      <c r="A27" s="13">
        <v>18</v>
      </c>
      <c r="B27" s="13" t="s">
        <v>72</v>
      </c>
      <c r="C27" s="191" t="s">
        <v>129</v>
      </c>
      <c r="D27" s="191" t="s">
        <v>131</v>
      </c>
      <c r="E27" s="196" t="s">
        <v>64</v>
      </c>
      <c r="F27" s="11"/>
      <c r="G27" s="11"/>
      <c r="H27" s="59"/>
    </row>
    <row r="28" spans="1:8" s="3" customFormat="1" ht="15" customHeight="1">
      <c r="A28" s="13">
        <v>19</v>
      </c>
      <c r="B28" s="13" t="s">
        <v>83</v>
      </c>
      <c r="C28" s="191" t="s">
        <v>129</v>
      </c>
      <c r="D28" s="191" t="s">
        <v>135</v>
      </c>
      <c r="E28" s="191" t="s">
        <v>41</v>
      </c>
      <c r="F28" s="94">
        <v>308</v>
      </c>
      <c r="G28" s="94">
        <v>276</v>
      </c>
      <c r="H28" s="59">
        <f t="shared" si="0"/>
        <v>89.6103896103896</v>
      </c>
    </row>
    <row r="29" spans="1:8" s="3" customFormat="1" ht="15" customHeight="1">
      <c r="A29" s="13">
        <v>20</v>
      </c>
      <c r="B29" s="13" t="s">
        <v>82</v>
      </c>
      <c r="C29" s="191" t="s">
        <v>129</v>
      </c>
      <c r="D29" s="191" t="s">
        <v>111</v>
      </c>
      <c r="E29" s="191" t="s">
        <v>69</v>
      </c>
      <c r="F29" s="94">
        <v>308</v>
      </c>
      <c r="G29" s="94">
        <v>276</v>
      </c>
      <c r="H29" s="59">
        <f t="shared" si="0"/>
        <v>89.6103896103896</v>
      </c>
    </row>
    <row r="30" spans="1:8" s="3" customFormat="1" ht="15" customHeight="1">
      <c r="A30" s="13">
        <v>21</v>
      </c>
      <c r="B30" s="13" t="s">
        <v>84</v>
      </c>
      <c r="C30" s="191" t="s">
        <v>129</v>
      </c>
      <c r="D30" s="191" t="s">
        <v>130</v>
      </c>
      <c r="E30" s="191" t="s">
        <v>65</v>
      </c>
      <c r="F30" s="94">
        <v>200</v>
      </c>
      <c r="G30" s="94">
        <v>100</v>
      </c>
      <c r="H30" s="59">
        <f t="shared" si="0"/>
        <v>50</v>
      </c>
    </row>
    <row r="31" spans="1:8" s="3" customFormat="1" ht="15" customHeight="1">
      <c r="A31" s="13">
        <v>22</v>
      </c>
      <c r="B31" s="13" t="s">
        <v>73</v>
      </c>
      <c r="C31" s="191" t="s">
        <v>129</v>
      </c>
      <c r="D31" s="191" t="s">
        <v>118</v>
      </c>
      <c r="E31" s="192" t="s">
        <v>68</v>
      </c>
      <c r="F31" s="11">
        <v>69.5</v>
      </c>
      <c r="G31" s="94">
        <v>22</v>
      </c>
      <c r="H31" s="59">
        <f t="shared" si="0"/>
        <v>31.654676258992804</v>
      </c>
    </row>
    <row r="32" spans="1:8" s="3" customFormat="1" ht="15" customHeight="1">
      <c r="A32" s="13">
        <v>23</v>
      </c>
      <c r="B32" s="13" t="s">
        <v>85</v>
      </c>
      <c r="C32" s="191" t="s">
        <v>129</v>
      </c>
      <c r="D32" s="191" t="s">
        <v>132</v>
      </c>
      <c r="E32" s="191" t="s">
        <v>66</v>
      </c>
      <c r="F32" s="11">
        <v>28.6</v>
      </c>
      <c r="G32" s="11">
        <v>16.3</v>
      </c>
      <c r="H32" s="59">
        <f t="shared" si="0"/>
        <v>56.993006993006986</v>
      </c>
    </row>
    <row r="33" spans="1:8" s="3" customFormat="1" ht="15" customHeight="1">
      <c r="A33" s="13">
        <v>24</v>
      </c>
      <c r="B33" s="8" t="s">
        <v>163</v>
      </c>
      <c r="C33" s="197" t="s">
        <v>129</v>
      </c>
      <c r="D33" s="197" t="s">
        <v>121</v>
      </c>
      <c r="E33" s="198" t="s">
        <v>164</v>
      </c>
      <c r="F33" s="11"/>
      <c r="G33" s="11"/>
      <c r="H33" s="59"/>
    </row>
    <row r="34" spans="1:8" s="3" customFormat="1" ht="15" customHeight="1">
      <c r="A34" s="13">
        <v>25</v>
      </c>
      <c r="B34" s="12" t="s">
        <v>307</v>
      </c>
      <c r="C34" s="197" t="s">
        <v>129</v>
      </c>
      <c r="D34" s="197" t="s">
        <v>308</v>
      </c>
      <c r="E34" s="198" t="s">
        <v>309</v>
      </c>
      <c r="F34" s="11"/>
      <c r="G34" s="11"/>
      <c r="H34" s="59"/>
    </row>
    <row r="35" spans="1:8" s="3" customFormat="1" ht="15" customHeight="1">
      <c r="A35" s="13">
        <v>26</v>
      </c>
      <c r="B35" s="8" t="s">
        <v>270</v>
      </c>
      <c r="C35" s="197" t="s">
        <v>129</v>
      </c>
      <c r="D35" s="197" t="s">
        <v>271</v>
      </c>
      <c r="E35" s="198" t="s">
        <v>272</v>
      </c>
      <c r="F35" s="11"/>
      <c r="G35" s="94">
        <v>15</v>
      </c>
      <c r="H35" s="59"/>
    </row>
    <row r="36" spans="1:8" s="3" customFormat="1" ht="21" customHeight="1">
      <c r="A36" s="13">
        <v>27</v>
      </c>
      <c r="B36" s="17" t="s">
        <v>294</v>
      </c>
      <c r="C36" s="191" t="s">
        <v>129</v>
      </c>
      <c r="D36" s="191" t="s">
        <v>264</v>
      </c>
      <c r="E36" s="192" t="s">
        <v>265</v>
      </c>
      <c r="F36" s="11"/>
      <c r="G36" s="11"/>
      <c r="H36" s="59"/>
    </row>
    <row r="37" spans="1:8" s="3" customFormat="1" ht="24" customHeight="1">
      <c r="A37" s="13">
        <v>28</v>
      </c>
      <c r="B37" s="47" t="s">
        <v>295</v>
      </c>
      <c r="C37" s="191" t="s">
        <v>129</v>
      </c>
      <c r="D37" s="191" t="s">
        <v>263</v>
      </c>
      <c r="E37" s="192" t="s">
        <v>273</v>
      </c>
      <c r="F37" s="11"/>
      <c r="G37" s="11"/>
      <c r="H37" s="59"/>
    </row>
    <row r="38" spans="1:8" s="3" customFormat="1" ht="15" customHeight="1">
      <c r="A38" s="13">
        <v>29</v>
      </c>
      <c r="B38" s="13" t="s">
        <v>71</v>
      </c>
      <c r="C38" s="191" t="s">
        <v>129</v>
      </c>
      <c r="D38" s="191" t="s">
        <v>133</v>
      </c>
      <c r="E38" s="196" t="s">
        <v>67</v>
      </c>
      <c r="F38" s="11"/>
      <c r="G38" s="11">
        <v>7.5</v>
      </c>
      <c r="H38" s="59"/>
    </row>
    <row r="39" spans="1:8" s="3" customFormat="1" ht="15" customHeight="1">
      <c r="A39" s="13">
        <v>30</v>
      </c>
      <c r="B39" s="13" t="s">
        <v>268</v>
      </c>
      <c r="C39" s="191" t="s">
        <v>129</v>
      </c>
      <c r="D39" s="191" t="s">
        <v>269</v>
      </c>
      <c r="E39" s="192" t="s">
        <v>274</v>
      </c>
      <c r="F39" s="11"/>
      <c r="G39" s="94">
        <v>45</v>
      </c>
      <c r="H39" s="59"/>
    </row>
    <row r="40" spans="1:8" s="3" customFormat="1" ht="15" customHeight="1">
      <c r="A40" s="13">
        <v>31</v>
      </c>
      <c r="B40" s="13" t="s">
        <v>136</v>
      </c>
      <c r="C40" s="191" t="s">
        <v>134</v>
      </c>
      <c r="D40" s="191" t="s">
        <v>110</v>
      </c>
      <c r="E40" s="192" t="s">
        <v>137</v>
      </c>
      <c r="F40" s="11"/>
      <c r="G40" s="94">
        <v>3</v>
      </c>
      <c r="H40" s="59"/>
    </row>
    <row r="41" spans="1:8" s="3" customFormat="1" ht="15" customHeight="1">
      <c r="A41" s="13">
        <v>32</v>
      </c>
      <c r="B41" s="13" t="s">
        <v>169</v>
      </c>
      <c r="C41" s="191" t="s">
        <v>134</v>
      </c>
      <c r="D41" s="191" t="s">
        <v>170</v>
      </c>
      <c r="E41" s="192" t="s">
        <v>171</v>
      </c>
      <c r="F41" s="11"/>
      <c r="G41" s="11">
        <v>0</v>
      </c>
      <c r="H41" s="59"/>
    </row>
    <row r="42" spans="1:8" s="3" customFormat="1" ht="15" customHeight="1">
      <c r="A42" s="13">
        <v>33</v>
      </c>
      <c r="B42" s="13" t="s">
        <v>74</v>
      </c>
      <c r="C42" s="191" t="s">
        <v>134</v>
      </c>
      <c r="D42" s="191" t="s">
        <v>108</v>
      </c>
      <c r="E42" s="191" t="s">
        <v>52</v>
      </c>
      <c r="F42" s="11">
        <v>1692.9</v>
      </c>
      <c r="G42" s="11">
        <v>1288.6</v>
      </c>
      <c r="H42" s="59">
        <f t="shared" si="0"/>
        <v>76.11790418807962</v>
      </c>
    </row>
    <row r="43" spans="1:8" s="3" customFormat="1" ht="15" customHeight="1">
      <c r="A43" s="13">
        <v>34</v>
      </c>
      <c r="B43" s="13" t="s">
        <v>75</v>
      </c>
      <c r="C43" s="191" t="s">
        <v>134</v>
      </c>
      <c r="D43" s="191" t="s">
        <v>108</v>
      </c>
      <c r="E43" s="191" t="s">
        <v>53</v>
      </c>
      <c r="F43" s="11">
        <v>1743.7</v>
      </c>
      <c r="G43" s="94">
        <v>1197</v>
      </c>
      <c r="H43" s="59">
        <f t="shared" si="0"/>
        <v>68.64712966680048</v>
      </c>
    </row>
    <row r="44" spans="1:8" s="3" customFormat="1" ht="15" customHeight="1">
      <c r="A44" s="13">
        <v>35</v>
      </c>
      <c r="B44" s="13" t="s">
        <v>355</v>
      </c>
      <c r="C44" s="191" t="s">
        <v>134</v>
      </c>
      <c r="D44" s="191" t="s">
        <v>108</v>
      </c>
      <c r="E44" s="191" t="s">
        <v>54</v>
      </c>
      <c r="F44" s="11">
        <v>1015.7</v>
      </c>
      <c r="G44" s="94">
        <v>501</v>
      </c>
      <c r="H44" s="59">
        <f t="shared" si="0"/>
        <v>49.32558826425125</v>
      </c>
    </row>
    <row r="45" spans="1:8" s="3" customFormat="1" ht="15" customHeight="1">
      <c r="A45" s="13">
        <v>36</v>
      </c>
      <c r="B45" s="13" t="s">
        <v>77</v>
      </c>
      <c r="C45" s="191" t="s">
        <v>134</v>
      </c>
      <c r="D45" s="191" t="s">
        <v>138</v>
      </c>
      <c r="E45" s="191" t="s">
        <v>58</v>
      </c>
      <c r="F45" s="11">
        <v>1057.3</v>
      </c>
      <c r="G45" s="11">
        <v>1129.5</v>
      </c>
      <c r="H45" s="59">
        <f t="shared" si="0"/>
        <v>106.82871465052493</v>
      </c>
    </row>
    <row r="46" spans="1:8" s="3" customFormat="1" ht="15" customHeight="1">
      <c r="A46" s="13">
        <v>37</v>
      </c>
      <c r="B46" s="13" t="s">
        <v>88</v>
      </c>
      <c r="C46" s="191" t="s">
        <v>134</v>
      </c>
      <c r="D46" s="191" t="s">
        <v>138</v>
      </c>
      <c r="E46" s="191" t="s">
        <v>57</v>
      </c>
      <c r="F46" s="11">
        <v>1128.6</v>
      </c>
      <c r="G46" s="94">
        <v>800</v>
      </c>
      <c r="H46" s="59">
        <f t="shared" si="0"/>
        <v>70.88428141059721</v>
      </c>
    </row>
    <row r="47" spans="1:8" s="3" customFormat="1" ht="15" customHeight="1">
      <c r="A47" s="13">
        <v>39</v>
      </c>
      <c r="B47" s="13" t="s">
        <v>76</v>
      </c>
      <c r="C47" s="191" t="s">
        <v>134</v>
      </c>
      <c r="D47" s="191" t="s">
        <v>131</v>
      </c>
      <c r="E47" s="191" t="s">
        <v>60</v>
      </c>
      <c r="F47" s="11">
        <v>6257.4</v>
      </c>
      <c r="G47" s="11">
        <v>5530.3</v>
      </c>
      <c r="H47" s="59">
        <f t="shared" si="0"/>
        <v>88.38015789305463</v>
      </c>
    </row>
    <row r="48" spans="1:8" s="3" customFormat="1" ht="15" customHeight="1">
      <c r="A48" s="13">
        <v>40</v>
      </c>
      <c r="B48" s="23" t="s">
        <v>70</v>
      </c>
      <c r="C48" s="199" t="s">
        <v>134</v>
      </c>
      <c r="D48" s="199" t="s">
        <v>116</v>
      </c>
      <c r="E48" s="200" t="s">
        <v>62</v>
      </c>
      <c r="F48" s="11"/>
      <c r="G48" s="94">
        <v>12</v>
      </c>
      <c r="H48" s="59"/>
    </row>
    <row r="49" spans="1:8" s="3" customFormat="1" ht="50.25" customHeight="1">
      <c r="A49" s="61"/>
      <c r="B49" s="60" t="s">
        <v>312</v>
      </c>
      <c r="C49" s="201" t="s">
        <v>134</v>
      </c>
      <c r="D49" s="201" t="s">
        <v>313</v>
      </c>
      <c r="E49" s="202" t="s">
        <v>314</v>
      </c>
      <c r="F49" s="142">
        <v>748.8</v>
      </c>
      <c r="G49" s="142">
        <v>2252.6</v>
      </c>
      <c r="H49" s="59">
        <f t="shared" si="0"/>
        <v>300.82799145299145</v>
      </c>
    </row>
    <row r="50" spans="1:8" s="3" customFormat="1" ht="24" customHeight="1" thickBot="1">
      <c r="A50" s="23"/>
      <c r="B50" s="158" t="s">
        <v>372</v>
      </c>
      <c r="C50" s="203">
        <v>48</v>
      </c>
      <c r="D50" s="203">
        <v>1</v>
      </c>
      <c r="E50" s="204" t="s">
        <v>371</v>
      </c>
      <c r="F50" s="142"/>
      <c r="G50" s="142">
        <v>38</v>
      </c>
      <c r="H50" s="59"/>
    </row>
    <row r="51" spans="1:10" s="4" customFormat="1" ht="22.5" customHeight="1" thickBot="1">
      <c r="A51" s="114">
        <v>1</v>
      </c>
      <c r="B51" s="184" t="s">
        <v>365</v>
      </c>
      <c r="C51" s="185"/>
      <c r="D51" s="185"/>
      <c r="E51" s="186"/>
      <c r="F51" s="160">
        <f>SUM(F8:F50)</f>
        <v>61858.200000000004</v>
      </c>
      <c r="G51" s="159">
        <f>SUM(G8:G50)</f>
        <v>42382.200000000004</v>
      </c>
      <c r="H51" s="59">
        <f t="shared" si="0"/>
        <v>68.51508773291172</v>
      </c>
      <c r="J51" s="4">
        <v>61858.2</v>
      </c>
    </row>
    <row r="52" spans="1:8" s="3" customFormat="1" ht="15.75" customHeight="1">
      <c r="A52" s="28"/>
      <c r="B52" s="28" t="s">
        <v>179</v>
      </c>
      <c r="C52" s="205"/>
      <c r="D52" s="205"/>
      <c r="E52" s="195"/>
      <c r="F52" s="164"/>
      <c r="G52" s="164"/>
      <c r="H52" s="59"/>
    </row>
    <row r="53" spans="1:8" s="3" customFormat="1" ht="15" customHeight="1">
      <c r="A53" s="13">
        <v>1</v>
      </c>
      <c r="B53" s="13" t="s">
        <v>89</v>
      </c>
      <c r="C53" s="191" t="s">
        <v>108</v>
      </c>
      <c r="D53" s="191" t="s">
        <v>109</v>
      </c>
      <c r="E53" s="191" t="s">
        <v>2</v>
      </c>
      <c r="F53" s="11"/>
      <c r="G53" s="11"/>
      <c r="H53" s="59"/>
    </row>
    <row r="54" spans="1:8" s="3" customFormat="1" ht="15" customHeight="1">
      <c r="A54" s="13">
        <v>2</v>
      </c>
      <c r="B54" s="13" t="s">
        <v>79</v>
      </c>
      <c r="C54" s="191" t="s">
        <v>108</v>
      </c>
      <c r="D54" s="191" t="s">
        <v>110</v>
      </c>
      <c r="E54" s="191" t="s">
        <v>5</v>
      </c>
      <c r="F54" s="94">
        <v>3465</v>
      </c>
      <c r="G54" s="11">
        <v>1259.5</v>
      </c>
      <c r="H54" s="59">
        <f t="shared" si="0"/>
        <v>36.34920634920635</v>
      </c>
    </row>
    <row r="55" spans="1:8" s="3" customFormat="1" ht="15" customHeight="1">
      <c r="A55" s="13">
        <v>3</v>
      </c>
      <c r="B55" s="13" t="s">
        <v>80</v>
      </c>
      <c r="C55" s="191" t="s">
        <v>111</v>
      </c>
      <c r="D55" s="191" t="s">
        <v>109</v>
      </c>
      <c r="E55" s="191" t="s">
        <v>18</v>
      </c>
      <c r="F55" s="11"/>
      <c r="G55" s="11">
        <v>890.2</v>
      </c>
      <c r="H55" s="59"/>
    </row>
    <row r="56" spans="1:8" s="3" customFormat="1" ht="15" customHeight="1">
      <c r="A56" s="13">
        <v>2</v>
      </c>
      <c r="B56" s="83" t="s">
        <v>334</v>
      </c>
      <c r="C56" s="206" t="s">
        <v>349</v>
      </c>
      <c r="D56" s="206" t="s">
        <v>109</v>
      </c>
      <c r="E56" s="191" t="s">
        <v>326</v>
      </c>
      <c r="F56" s="121">
        <v>230.8</v>
      </c>
      <c r="G56" s="152">
        <v>0</v>
      </c>
      <c r="H56" s="59">
        <f t="shared" si="0"/>
        <v>0</v>
      </c>
    </row>
    <row r="57" spans="1:8" s="3" customFormat="1" ht="15" customHeight="1">
      <c r="A57" s="13">
        <v>2</v>
      </c>
      <c r="B57" s="83" t="s">
        <v>342</v>
      </c>
      <c r="C57" s="206" t="s">
        <v>349</v>
      </c>
      <c r="D57" s="206" t="s">
        <v>110</v>
      </c>
      <c r="E57" s="191" t="s">
        <v>318</v>
      </c>
      <c r="F57" s="121">
        <v>4122.5</v>
      </c>
      <c r="G57" s="152">
        <v>184.4</v>
      </c>
      <c r="H57" s="59">
        <f t="shared" si="0"/>
        <v>4.47301394784718</v>
      </c>
    </row>
    <row r="58" spans="1:8" s="3" customFormat="1" ht="15" customHeight="1">
      <c r="A58" s="13">
        <v>4</v>
      </c>
      <c r="B58" s="13" t="s">
        <v>82</v>
      </c>
      <c r="C58" s="191" t="s">
        <v>129</v>
      </c>
      <c r="D58" s="191" t="s">
        <v>138</v>
      </c>
      <c r="E58" s="191" t="s">
        <v>47</v>
      </c>
      <c r="F58" s="94">
        <v>33</v>
      </c>
      <c r="G58" s="94">
        <v>66</v>
      </c>
      <c r="H58" s="59">
        <f t="shared" si="0"/>
        <v>200</v>
      </c>
    </row>
    <row r="59" spans="1:8" s="3" customFormat="1" ht="15" customHeight="1">
      <c r="A59" s="13">
        <v>5</v>
      </c>
      <c r="B59" s="13" t="s">
        <v>83</v>
      </c>
      <c r="C59" s="191" t="s">
        <v>129</v>
      </c>
      <c r="D59" s="191" t="s">
        <v>159</v>
      </c>
      <c r="E59" s="191" t="s">
        <v>42</v>
      </c>
      <c r="F59" s="94">
        <v>44</v>
      </c>
      <c r="G59" s="11">
        <v>73.3</v>
      </c>
      <c r="H59" s="59">
        <f t="shared" si="0"/>
        <v>166.59090909090907</v>
      </c>
    </row>
    <row r="60" spans="1:8" s="3" customFormat="1" ht="15" customHeight="1">
      <c r="A60" s="13"/>
      <c r="B60" s="13" t="s">
        <v>86</v>
      </c>
      <c r="C60" s="191" t="s">
        <v>121</v>
      </c>
      <c r="D60" s="191" t="s">
        <v>122</v>
      </c>
      <c r="E60" s="191" t="s">
        <v>161</v>
      </c>
      <c r="F60" s="11">
        <v>659.8</v>
      </c>
      <c r="G60" s="11">
        <v>311.7</v>
      </c>
      <c r="H60" s="59">
        <f t="shared" si="0"/>
        <v>47.24158836010913</v>
      </c>
    </row>
    <row r="61" spans="1:8" s="3" customFormat="1" ht="15" customHeight="1">
      <c r="A61" s="13">
        <v>6</v>
      </c>
      <c r="B61" s="13" t="s">
        <v>160</v>
      </c>
      <c r="C61" s="191" t="s">
        <v>121</v>
      </c>
      <c r="D61" s="191" t="s">
        <v>126</v>
      </c>
      <c r="E61" s="191" t="s">
        <v>37</v>
      </c>
      <c r="F61" s="11">
        <v>300.3</v>
      </c>
      <c r="G61" s="94">
        <v>165</v>
      </c>
      <c r="H61" s="59">
        <f t="shared" si="0"/>
        <v>54.94505494505494</v>
      </c>
    </row>
    <row r="62" spans="1:8" s="3" customFormat="1" ht="15" customHeight="1">
      <c r="A62" s="13"/>
      <c r="B62" s="13" t="s">
        <v>373</v>
      </c>
      <c r="C62" s="191" t="s">
        <v>121</v>
      </c>
      <c r="D62" s="191" t="s">
        <v>127</v>
      </c>
      <c r="E62" s="191" t="s">
        <v>370</v>
      </c>
      <c r="F62" s="11"/>
      <c r="G62" s="11">
        <v>26.5</v>
      </c>
      <c r="H62" s="59"/>
    </row>
    <row r="63" spans="1:8" s="3" customFormat="1" ht="15" customHeight="1">
      <c r="A63" s="13"/>
      <c r="B63" s="13" t="s">
        <v>374</v>
      </c>
      <c r="C63" s="191" t="s">
        <v>148</v>
      </c>
      <c r="D63" s="191" t="s">
        <v>122</v>
      </c>
      <c r="E63" s="191" t="s">
        <v>375</v>
      </c>
      <c r="F63" s="11"/>
      <c r="G63" s="11">
        <v>1208.7</v>
      </c>
      <c r="H63" s="59"/>
    </row>
    <row r="64" spans="1:8" s="3" customFormat="1" ht="15" customHeight="1">
      <c r="A64" s="13">
        <v>8</v>
      </c>
      <c r="B64" s="13" t="s">
        <v>90</v>
      </c>
      <c r="C64" s="191" t="s">
        <v>134</v>
      </c>
      <c r="D64" s="191" t="s">
        <v>108</v>
      </c>
      <c r="E64" s="191" t="s">
        <v>55</v>
      </c>
      <c r="F64" s="11">
        <v>846.5</v>
      </c>
      <c r="G64" s="94">
        <v>400</v>
      </c>
      <c r="H64" s="59">
        <f t="shared" si="0"/>
        <v>47.25339633786179</v>
      </c>
    </row>
    <row r="65" spans="1:8" s="3" customFormat="1" ht="15" customHeight="1" thickBot="1">
      <c r="A65" s="23">
        <v>9</v>
      </c>
      <c r="B65" s="23" t="s">
        <v>102</v>
      </c>
      <c r="C65" s="199" t="s">
        <v>134</v>
      </c>
      <c r="D65" s="199" t="s">
        <v>138</v>
      </c>
      <c r="E65" s="199" t="s">
        <v>59</v>
      </c>
      <c r="F65" s="165">
        <v>320.7</v>
      </c>
      <c r="G65" s="165">
        <v>297.5</v>
      </c>
      <c r="H65" s="59">
        <f t="shared" si="0"/>
        <v>92.76582475834113</v>
      </c>
    </row>
    <row r="66" spans="1:8" s="4" customFormat="1" ht="21.75" customHeight="1" thickBot="1">
      <c r="A66" s="25">
        <v>2</v>
      </c>
      <c r="B66" s="26" t="s">
        <v>99</v>
      </c>
      <c r="C66" s="207"/>
      <c r="D66" s="207"/>
      <c r="E66" s="56"/>
      <c r="F66" s="166">
        <f>SUM(F53:F65)</f>
        <v>10022.6</v>
      </c>
      <c r="G66" s="166">
        <f>SUM(G53:G65)</f>
        <v>4882.8</v>
      </c>
      <c r="H66" s="59">
        <f t="shared" si="0"/>
        <v>48.71789755153353</v>
      </c>
    </row>
    <row r="67" spans="1:8" s="4" customFormat="1" ht="11.25" customHeight="1">
      <c r="A67" s="28"/>
      <c r="B67" s="24"/>
      <c r="C67" s="205"/>
      <c r="D67" s="205"/>
      <c r="E67" s="208"/>
      <c r="F67" s="167"/>
      <c r="G67" s="167"/>
      <c r="H67" s="59"/>
    </row>
    <row r="68" spans="1:8" s="3" customFormat="1" ht="12.75" customHeight="1">
      <c r="A68" s="14"/>
      <c r="B68" s="14" t="s">
        <v>178</v>
      </c>
      <c r="C68" s="209"/>
      <c r="D68" s="209"/>
      <c r="E68" s="191"/>
      <c r="F68" s="11"/>
      <c r="G68" s="11"/>
      <c r="H68" s="59"/>
    </row>
    <row r="69" spans="1:8" s="3" customFormat="1" ht="15" customHeight="1">
      <c r="A69" s="13">
        <v>1</v>
      </c>
      <c r="B69" s="13" t="s">
        <v>89</v>
      </c>
      <c r="C69" s="191" t="s">
        <v>108</v>
      </c>
      <c r="D69" s="191" t="s">
        <v>109</v>
      </c>
      <c r="E69" s="191" t="s">
        <v>3</v>
      </c>
      <c r="F69" s="11"/>
      <c r="G69" s="11"/>
      <c r="H69" s="59"/>
    </row>
    <row r="70" spans="1:8" s="3" customFormat="1" ht="15" customHeight="1">
      <c r="A70" s="13">
        <v>2</v>
      </c>
      <c r="B70" s="13" t="s">
        <v>79</v>
      </c>
      <c r="C70" s="191" t="s">
        <v>108</v>
      </c>
      <c r="D70" s="191" t="s">
        <v>110</v>
      </c>
      <c r="E70" s="191" t="s">
        <v>10</v>
      </c>
      <c r="F70" s="11">
        <v>2017.5</v>
      </c>
      <c r="G70" s="11">
        <v>775.7</v>
      </c>
      <c r="H70" s="59">
        <f t="shared" si="0"/>
        <v>38.44857496902107</v>
      </c>
    </row>
    <row r="71" spans="1:8" s="3" customFormat="1" ht="15" customHeight="1">
      <c r="A71" s="13">
        <v>3</v>
      </c>
      <c r="B71" s="13" t="s">
        <v>80</v>
      </c>
      <c r="C71" s="191" t="s">
        <v>111</v>
      </c>
      <c r="D71" s="191" t="s">
        <v>109</v>
      </c>
      <c r="E71" s="191" t="s">
        <v>19</v>
      </c>
      <c r="F71" s="11"/>
      <c r="G71" s="11">
        <v>680.1</v>
      </c>
      <c r="H71" s="59"/>
    </row>
    <row r="72" spans="1:8" s="3" customFormat="1" ht="15" customHeight="1">
      <c r="A72" s="13">
        <v>3</v>
      </c>
      <c r="B72" s="83" t="s">
        <v>335</v>
      </c>
      <c r="C72" s="206" t="s">
        <v>349</v>
      </c>
      <c r="D72" s="206" t="s">
        <v>109</v>
      </c>
      <c r="E72" s="191" t="s">
        <v>327</v>
      </c>
      <c r="F72" s="121">
        <v>75.2</v>
      </c>
      <c r="G72" s="152">
        <v>14.9</v>
      </c>
      <c r="H72" s="59">
        <f aca="true" t="shared" si="1" ref="H72:H130">G72/F72*100</f>
        <v>19.81382978723404</v>
      </c>
    </row>
    <row r="73" spans="1:8" s="3" customFormat="1" ht="15" customHeight="1">
      <c r="A73" s="13">
        <v>3</v>
      </c>
      <c r="B73" s="83" t="s">
        <v>343</v>
      </c>
      <c r="C73" s="206" t="s">
        <v>349</v>
      </c>
      <c r="D73" s="206" t="s">
        <v>110</v>
      </c>
      <c r="E73" s="191" t="s">
        <v>319</v>
      </c>
      <c r="F73" s="121">
        <v>2429</v>
      </c>
      <c r="G73" s="152">
        <v>6.3</v>
      </c>
      <c r="H73" s="59">
        <f t="shared" si="1"/>
        <v>0.25936599423631124</v>
      </c>
    </row>
    <row r="74" spans="1:8" s="3" customFormat="1" ht="15" customHeight="1">
      <c r="A74" s="13">
        <v>4</v>
      </c>
      <c r="B74" s="13" t="s">
        <v>82</v>
      </c>
      <c r="C74" s="191" t="s">
        <v>129</v>
      </c>
      <c r="D74" s="191" t="s">
        <v>111</v>
      </c>
      <c r="E74" s="191" t="s">
        <v>51</v>
      </c>
      <c r="F74" s="94">
        <v>5</v>
      </c>
      <c r="G74" s="11">
        <v>2.5</v>
      </c>
      <c r="H74" s="59">
        <f t="shared" si="1"/>
        <v>50</v>
      </c>
    </row>
    <row r="75" spans="1:8" s="3" customFormat="1" ht="15" customHeight="1">
      <c r="A75" s="13">
        <v>5</v>
      </c>
      <c r="B75" s="13" t="s">
        <v>83</v>
      </c>
      <c r="C75" s="191" t="s">
        <v>129</v>
      </c>
      <c r="D75" s="191" t="s">
        <v>108</v>
      </c>
      <c r="E75" s="191" t="s">
        <v>46</v>
      </c>
      <c r="F75" s="94">
        <v>5</v>
      </c>
      <c r="G75" s="11">
        <v>2.5</v>
      </c>
      <c r="H75" s="59">
        <f t="shared" si="1"/>
        <v>50</v>
      </c>
    </row>
    <row r="76" spans="1:8" s="3" customFormat="1" ht="15" customHeight="1">
      <c r="A76" s="13">
        <v>6</v>
      </c>
      <c r="B76" s="13" t="s">
        <v>96</v>
      </c>
      <c r="C76" s="191" t="s">
        <v>121</v>
      </c>
      <c r="D76" s="191" t="s">
        <v>122</v>
      </c>
      <c r="E76" s="191" t="s">
        <v>31</v>
      </c>
      <c r="F76" s="11">
        <v>7439.7</v>
      </c>
      <c r="G76" s="11">
        <v>359.6</v>
      </c>
      <c r="H76" s="59">
        <f t="shared" si="1"/>
        <v>4.833528233665336</v>
      </c>
    </row>
    <row r="77" spans="1:8" s="3" customFormat="1" ht="15" customHeight="1" thickBot="1">
      <c r="A77" s="23">
        <v>7</v>
      </c>
      <c r="B77" s="23" t="s">
        <v>139</v>
      </c>
      <c r="C77" s="199" t="s">
        <v>134</v>
      </c>
      <c r="D77" s="199" t="s">
        <v>108</v>
      </c>
      <c r="E77" s="199" t="s">
        <v>104</v>
      </c>
      <c r="F77" s="165">
        <v>423.2</v>
      </c>
      <c r="G77" s="165">
        <v>369.5</v>
      </c>
      <c r="H77" s="142">
        <f t="shared" si="1"/>
        <v>87.3109640831758</v>
      </c>
    </row>
    <row r="78" spans="1:8" s="4" customFormat="1" ht="15" customHeight="1" thickBot="1">
      <c r="A78" s="25">
        <v>3</v>
      </c>
      <c r="B78" s="26" t="s">
        <v>297</v>
      </c>
      <c r="C78" s="207"/>
      <c r="D78" s="207"/>
      <c r="E78" s="55"/>
      <c r="F78" s="166">
        <f>SUM(F69:F77)</f>
        <v>12394.6</v>
      </c>
      <c r="G78" s="170">
        <f>SUM(G69:G77)</f>
        <v>2211.1000000000004</v>
      </c>
      <c r="H78" s="171">
        <f t="shared" si="1"/>
        <v>17.839220305616966</v>
      </c>
    </row>
    <row r="79" spans="1:8" s="3" customFormat="1" ht="15" customHeight="1">
      <c r="A79" s="28"/>
      <c r="B79" s="28" t="s">
        <v>177</v>
      </c>
      <c r="C79" s="205"/>
      <c r="D79" s="205"/>
      <c r="E79" s="195"/>
      <c r="F79" s="164"/>
      <c r="G79" s="164"/>
      <c r="H79" s="91"/>
    </row>
    <row r="80" spans="1:8" s="3" customFormat="1" ht="15" customHeight="1">
      <c r="A80" s="13">
        <v>1</v>
      </c>
      <c r="B80" s="13" t="s">
        <v>89</v>
      </c>
      <c r="C80" s="191" t="s">
        <v>108</v>
      </c>
      <c r="D80" s="191" t="s">
        <v>113</v>
      </c>
      <c r="E80" s="191" t="s">
        <v>12</v>
      </c>
      <c r="F80" s="11"/>
      <c r="G80" s="11">
        <v>10.5</v>
      </c>
      <c r="H80" s="59"/>
    </row>
    <row r="81" spans="1:8" s="3" customFormat="1" ht="15" customHeight="1">
      <c r="A81" s="13">
        <v>2</v>
      </c>
      <c r="B81" s="13" t="s">
        <v>79</v>
      </c>
      <c r="C81" s="191" t="s">
        <v>108</v>
      </c>
      <c r="D81" s="191" t="s">
        <v>110</v>
      </c>
      <c r="E81" s="191" t="s">
        <v>7</v>
      </c>
      <c r="F81" s="11">
        <v>2511.3</v>
      </c>
      <c r="G81" s="11">
        <v>889.7</v>
      </c>
      <c r="H81" s="59">
        <f t="shared" si="1"/>
        <v>35.42786604547445</v>
      </c>
    </row>
    <row r="82" spans="1:8" s="3" customFormat="1" ht="15" customHeight="1">
      <c r="A82" s="13">
        <v>3</v>
      </c>
      <c r="B82" s="13" t="s">
        <v>80</v>
      </c>
      <c r="C82" s="191" t="s">
        <v>111</v>
      </c>
      <c r="D82" s="191" t="s">
        <v>109</v>
      </c>
      <c r="E82" s="191" t="s">
        <v>20</v>
      </c>
      <c r="F82" s="11"/>
      <c r="G82" s="11">
        <v>1225.3</v>
      </c>
      <c r="H82" s="59"/>
    </row>
    <row r="83" spans="1:8" s="3" customFormat="1" ht="15" customHeight="1">
      <c r="A83" s="13">
        <v>6</v>
      </c>
      <c r="B83" s="83" t="s">
        <v>338</v>
      </c>
      <c r="C83" s="206" t="s">
        <v>349</v>
      </c>
      <c r="D83" s="206" t="s">
        <v>109</v>
      </c>
      <c r="E83" s="191" t="s">
        <v>330</v>
      </c>
      <c r="F83" s="121">
        <v>38.3</v>
      </c>
      <c r="G83" s="152">
        <v>0</v>
      </c>
      <c r="H83" s="59">
        <f t="shared" si="1"/>
        <v>0</v>
      </c>
    </row>
    <row r="84" spans="1:8" s="3" customFormat="1" ht="15" customHeight="1">
      <c r="A84" s="13">
        <v>4</v>
      </c>
      <c r="B84" s="83" t="s">
        <v>344</v>
      </c>
      <c r="C84" s="206" t="s">
        <v>349</v>
      </c>
      <c r="D84" s="206" t="s">
        <v>110</v>
      </c>
      <c r="E84" s="191" t="s">
        <v>320</v>
      </c>
      <c r="F84" s="121">
        <v>2676.2</v>
      </c>
      <c r="G84" s="152">
        <v>3.3</v>
      </c>
      <c r="H84" s="59">
        <f t="shared" si="1"/>
        <v>0.12330916971825723</v>
      </c>
    </row>
    <row r="85" spans="1:8" s="3" customFormat="1" ht="15" customHeight="1">
      <c r="A85" s="13">
        <v>4</v>
      </c>
      <c r="B85" s="13" t="s">
        <v>82</v>
      </c>
      <c r="C85" s="191" t="s">
        <v>129</v>
      </c>
      <c r="D85" s="191" t="s">
        <v>138</v>
      </c>
      <c r="E85" s="191" t="s">
        <v>49</v>
      </c>
      <c r="F85" s="94">
        <v>45</v>
      </c>
      <c r="G85" s="11">
        <v>0</v>
      </c>
      <c r="H85" s="59">
        <f t="shared" si="1"/>
        <v>0</v>
      </c>
    </row>
    <row r="86" spans="1:8" s="3" customFormat="1" ht="15" customHeight="1">
      <c r="A86" s="13">
        <v>5</v>
      </c>
      <c r="B86" s="13" t="s">
        <v>83</v>
      </c>
      <c r="C86" s="191" t="s">
        <v>129</v>
      </c>
      <c r="D86" s="191" t="s">
        <v>135</v>
      </c>
      <c r="E86" s="191" t="s">
        <v>44</v>
      </c>
      <c r="F86" s="94">
        <v>45</v>
      </c>
      <c r="G86" s="11">
        <v>0</v>
      </c>
      <c r="H86" s="59">
        <f t="shared" si="1"/>
        <v>0</v>
      </c>
    </row>
    <row r="87" spans="1:8" s="3" customFormat="1" ht="15" customHeight="1">
      <c r="A87" s="13">
        <v>6</v>
      </c>
      <c r="B87" s="13" t="s">
        <v>86</v>
      </c>
      <c r="C87" s="191" t="s">
        <v>121</v>
      </c>
      <c r="D87" s="191" t="s">
        <v>122</v>
      </c>
      <c r="E87" s="191" t="s">
        <v>32</v>
      </c>
      <c r="F87" s="11">
        <v>2492.8</v>
      </c>
      <c r="G87" s="11">
        <v>605.2</v>
      </c>
      <c r="H87" s="59">
        <f t="shared" si="1"/>
        <v>24.277920410783054</v>
      </c>
    </row>
    <row r="88" spans="1:8" s="3" customFormat="1" ht="15" customHeight="1">
      <c r="A88" s="13">
        <v>7</v>
      </c>
      <c r="B88" s="13" t="s">
        <v>165</v>
      </c>
      <c r="C88" s="191" t="s">
        <v>121</v>
      </c>
      <c r="D88" s="191" t="s">
        <v>126</v>
      </c>
      <c r="E88" s="191" t="s">
        <v>166</v>
      </c>
      <c r="F88" s="94">
        <v>285</v>
      </c>
      <c r="G88" s="11">
        <v>413.2</v>
      </c>
      <c r="H88" s="59">
        <f t="shared" si="1"/>
        <v>144.98245614035088</v>
      </c>
    </row>
    <row r="89" spans="1:8" s="3" customFormat="1" ht="15" customHeight="1" thickBot="1">
      <c r="A89" s="23">
        <v>8</v>
      </c>
      <c r="B89" s="23" t="s">
        <v>95</v>
      </c>
      <c r="C89" s="199" t="s">
        <v>148</v>
      </c>
      <c r="D89" s="199" t="s">
        <v>122</v>
      </c>
      <c r="E89" s="210" t="s">
        <v>149</v>
      </c>
      <c r="F89" s="165"/>
      <c r="G89" s="165">
        <v>567.8</v>
      </c>
      <c r="H89" s="142"/>
    </row>
    <row r="90" spans="1:8" s="4" customFormat="1" ht="13.5" customHeight="1" thickBot="1">
      <c r="A90" s="25">
        <v>4</v>
      </c>
      <c r="B90" s="26" t="s">
        <v>298</v>
      </c>
      <c r="C90" s="207"/>
      <c r="D90" s="207"/>
      <c r="E90" s="56"/>
      <c r="F90" s="172">
        <f>SUM(F80:F89)</f>
        <v>8093.6</v>
      </c>
      <c r="G90" s="173">
        <f>SUM(G80:G89)</f>
        <v>3715</v>
      </c>
      <c r="H90" s="171">
        <f t="shared" si="1"/>
        <v>45.900464564594245</v>
      </c>
    </row>
    <row r="91" spans="1:8" s="4" customFormat="1" ht="13.5" customHeight="1">
      <c r="A91" s="28"/>
      <c r="B91" s="24"/>
      <c r="C91" s="205"/>
      <c r="D91" s="205"/>
      <c r="E91" s="208"/>
      <c r="F91" s="167"/>
      <c r="G91" s="167"/>
      <c r="H91" s="91"/>
    </row>
    <row r="92" spans="1:8" s="4" customFormat="1" ht="13.5" customHeight="1">
      <c r="A92" s="14"/>
      <c r="B92" s="9"/>
      <c r="C92" s="209"/>
      <c r="D92" s="209"/>
      <c r="E92" s="211"/>
      <c r="F92" s="159"/>
      <c r="G92" s="159"/>
      <c r="H92" s="59"/>
    </row>
    <row r="93" spans="1:8" s="3" customFormat="1" ht="13.5" customHeight="1">
      <c r="A93" s="14"/>
      <c r="B93" s="14" t="s">
        <v>176</v>
      </c>
      <c r="C93" s="209"/>
      <c r="D93" s="209"/>
      <c r="E93" s="191"/>
      <c r="F93" s="11"/>
      <c r="G93" s="11"/>
      <c r="H93" s="59"/>
    </row>
    <row r="94" spans="1:8" s="3" customFormat="1" ht="15" customHeight="1">
      <c r="A94" s="13">
        <v>1</v>
      </c>
      <c r="B94" s="13" t="s">
        <v>89</v>
      </c>
      <c r="C94" s="206" t="s">
        <v>108</v>
      </c>
      <c r="D94" s="206" t="s">
        <v>109</v>
      </c>
      <c r="E94" s="191" t="s">
        <v>15</v>
      </c>
      <c r="F94" s="11"/>
      <c r="G94" s="11">
        <v>4.5</v>
      </c>
      <c r="H94" s="59"/>
    </row>
    <row r="95" spans="1:8" s="3" customFormat="1" ht="15" customHeight="1">
      <c r="A95" s="13">
        <v>2</v>
      </c>
      <c r="B95" s="13" t="s">
        <v>79</v>
      </c>
      <c r="C95" s="206" t="s">
        <v>108</v>
      </c>
      <c r="D95" s="206" t="s">
        <v>110</v>
      </c>
      <c r="E95" s="191" t="s">
        <v>11</v>
      </c>
      <c r="F95" s="11">
        <v>1144.5</v>
      </c>
      <c r="G95" s="11">
        <v>830.6</v>
      </c>
      <c r="H95" s="59">
        <f t="shared" si="1"/>
        <v>72.57317605941459</v>
      </c>
    </row>
    <row r="96" spans="1:8" s="3" customFormat="1" ht="15" customHeight="1">
      <c r="A96" s="13">
        <v>3</v>
      </c>
      <c r="B96" s="13" t="s">
        <v>80</v>
      </c>
      <c r="C96" s="206" t="s">
        <v>111</v>
      </c>
      <c r="D96" s="206" t="s">
        <v>109</v>
      </c>
      <c r="E96" s="191" t="s">
        <v>21</v>
      </c>
      <c r="F96" s="11"/>
      <c r="G96" s="11">
        <v>21.8</v>
      </c>
      <c r="H96" s="59"/>
    </row>
    <row r="97" spans="1:8" s="3" customFormat="1" ht="15" customHeight="1">
      <c r="A97" s="13">
        <v>4</v>
      </c>
      <c r="B97" s="83" t="s">
        <v>336</v>
      </c>
      <c r="C97" s="206" t="s">
        <v>349</v>
      </c>
      <c r="D97" s="206" t="s">
        <v>109</v>
      </c>
      <c r="E97" s="191" t="s">
        <v>328</v>
      </c>
      <c r="F97" s="121">
        <v>277.1</v>
      </c>
      <c r="G97" s="152">
        <v>0</v>
      </c>
      <c r="H97" s="59">
        <f t="shared" si="1"/>
        <v>0</v>
      </c>
    </row>
    <row r="98" spans="1:8" s="3" customFormat="1" ht="15" customHeight="1">
      <c r="A98" s="13">
        <v>5</v>
      </c>
      <c r="B98" s="83" t="s">
        <v>345</v>
      </c>
      <c r="C98" s="206" t="s">
        <v>349</v>
      </c>
      <c r="D98" s="206" t="s">
        <v>110</v>
      </c>
      <c r="E98" s="191" t="s">
        <v>322</v>
      </c>
      <c r="F98" s="121">
        <v>1284.5</v>
      </c>
      <c r="G98" s="152">
        <v>606.3</v>
      </c>
      <c r="H98" s="59">
        <f t="shared" si="1"/>
        <v>47.20124562086415</v>
      </c>
    </row>
    <row r="99" spans="1:8" s="3" customFormat="1" ht="15" customHeight="1">
      <c r="A99" s="13">
        <v>4</v>
      </c>
      <c r="B99" s="13" t="s">
        <v>82</v>
      </c>
      <c r="C99" s="206" t="s">
        <v>129</v>
      </c>
      <c r="D99" s="206" t="s">
        <v>138</v>
      </c>
      <c r="E99" s="191" t="s">
        <v>50</v>
      </c>
      <c r="F99" s="11"/>
      <c r="G99" s="94">
        <v>20</v>
      </c>
      <c r="H99" s="59"/>
    </row>
    <row r="100" spans="1:8" s="3" customFormat="1" ht="15" customHeight="1">
      <c r="A100" s="13">
        <v>5</v>
      </c>
      <c r="B100" s="13" t="s">
        <v>96</v>
      </c>
      <c r="C100" s="206" t="s">
        <v>121</v>
      </c>
      <c r="D100" s="206" t="s">
        <v>122</v>
      </c>
      <c r="E100" s="191" t="s">
        <v>167</v>
      </c>
      <c r="F100" s="11">
        <v>178.1</v>
      </c>
      <c r="G100" s="11">
        <v>128.6</v>
      </c>
      <c r="H100" s="59">
        <f t="shared" si="1"/>
        <v>72.20662549129703</v>
      </c>
    </row>
    <row r="101" spans="1:8" s="3" customFormat="1" ht="15" customHeight="1">
      <c r="A101" s="13">
        <v>6</v>
      </c>
      <c r="B101" s="13" t="s">
        <v>140</v>
      </c>
      <c r="C101" s="206" t="s">
        <v>129</v>
      </c>
      <c r="D101" s="206" t="s">
        <v>141</v>
      </c>
      <c r="E101" s="192" t="s">
        <v>105</v>
      </c>
      <c r="F101" s="94">
        <v>20</v>
      </c>
      <c r="G101" s="94">
        <v>0</v>
      </c>
      <c r="H101" s="59">
        <f t="shared" si="1"/>
        <v>0</v>
      </c>
    </row>
    <row r="102" spans="1:8" s="3" customFormat="1" ht="15" customHeight="1">
      <c r="A102" s="13">
        <v>7</v>
      </c>
      <c r="B102" s="13" t="s">
        <v>142</v>
      </c>
      <c r="C102" s="206" t="s">
        <v>121</v>
      </c>
      <c r="D102" s="206" t="s">
        <v>126</v>
      </c>
      <c r="E102" s="192" t="s">
        <v>143</v>
      </c>
      <c r="F102" s="94"/>
      <c r="G102" s="94">
        <v>0</v>
      </c>
      <c r="H102" s="59"/>
    </row>
    <row r="103" spans="1:8" s="3" customFormat="1" ht="15" customHeight="1" thickBot="1">
      <c r="A103" s="23">
        <v>8</v>
      </c>
      <c r="B103" s="23" t="s">
        <v>144</v>
      </c>
      <c r="C103" s="212" t="s">
        <v>121</v>
      </c>
      <c r="D103" s="212" t="s">
        <v>127</v>
      </c>
      <c r="E103" s="200" t="s">
        <v>145</v>
      </c>
      <c r="F103" s="165"/>
      <c r="G103" s="165">
        <v>0</v>
      </c>
      <c r="H103" s="142"/>
    </row>
    <row r="104" spans="1:8" s="4" customFormat="1" ht="15" customHeight="1" thickBot="1">
      <c r="A104" s="25">
        <v>5</v>
      </c>
      <c r="B104" s="26" t="s">
        <v>100</v>
      </c>
      <c r="C104" s="207"/>
      <c r="D104" s="207"/>
      <c r="E104" s="56"/>
      <c r="F104" s="172">
        <f>SUM(F94:F103)</f>
        <v>2904.2</v>
      </c>
      <c r="G104" s="161">
        <f>SUM(G94:G103)</f>
        <v>1611.7999999999997</v>
      </c>
      <c r="H104" s="171">
        <f t="shared" si="1"/>
        <v>55.4989325804008</v>
      </c>
    </row>
    <row r="105" spans="1:8" s="4" customFormat="1" ht="15" customHeight="1">
      <c r="A105" s="28"/>
      <c r="B105" s="28" t="s">
        <v>175</v>
      </c>
      <c r="C105" s="205"/>
      <c r="D105" s="205"/>
      <c r="E105" s="208"/>
      <c r="F105" s="167"/>
      <c r="G105" s="167"/>
      <c r="H105" s="91"/>
    </row>
    <row r="106" spans="1:8" s="3" customFormat="1" ht="15" customHeight="1">
      <c r="A106" s="15">
        <v>1</v>
      </c>
      <c r="B106" s="13" t="s">
        <v>146</v>
      </c>
      <c r="C106" s="209" t="s">
        <v>108</v>
      </c>
      <c r="D106" s="209" t="s">
        <v>109</v>
      </c>
      <c r="E106" s="192" t="s">
        <v>147</v>
      </c>
      <c r="F106" s="11"/>
      <c r="G106" s="11"/>
      <c r="H106" s="59"/>
    </row>
    <row r="107" spans="1:8" s="3" customFormat="1" ht="15" customHeight="1">
      <c r="A107" s="13">
        <v>2</v>
      </c>
      <c r="B107" s="13" t="s">
        <v>89</v>
      </c>
      <c r="C107" s="206" t="s">
        <v>108</v>
      </c>
      <c r="D107" s="206" t="s">
        <v>113</v>
      </c>
      <c r="E107" s="191" t="s">
        <v>16</v>
      </c>
      <c r="F107" s="11"/>
      <c r="G107" s="11"/>
      <c r="H107" s="59"/>
    </row>
    <row r="108" spans="1:8" s="3" customFormat="1" ht="15" customHeight="1">
      <c r="A108" s="15">
        <v>3</v>
      </c>
      <c r="B108" s="13" t="s">
        <v>79</v>
      </c>
      <c r="C108" s="206" t="s">
        <v>108</v>
      </c>
      <c r="D108" s="206" t="s">
        <v>110</v>
      </c>
      <c r="E108" s="191" t="s">
        <v>6</v>
      </c>
      <c r="F108" s="11">
        <v>1144.5</v>
      </c>
      <c r="G108" s="11">
        <v>1796.7</v>
      </c>
      <c r="H108" s="59">
        <f t="shared" si="1"/>
        <v>156.98558322411535</v>
      </c>
    </row>
    <row r="109" spans="1:8" s="3" customFormat="1" ht="15" customHeight="1">
      <c r="A109" s="13">
        <v>4</v>
      </c>
      <c r="B109" s="13" t="s">
        <v>80</v>
      </c>
      <c r="C109" s="206" t="s">
        <v>111</v>
      </c>
      <c r="D109" s="206" t="s">
        <v>109</v>
      </c>
      <c r="E109" s="191" t="s">
        <v>22</v>
      </c>
      <c r="F109" s="11"/>
      <c r="G109" s="11">
        <v>764.8</v>
      </c>
      <c r="H109" s="59"/>
    </row>
    <row r="110" spans="1:8" s="3" customFormat="1" ht="15" customHeight="1">
      <c r="A110" s="13">
        <v>5</v>
      </c>
      <c r="B110" s="83" t="s">
        <v>337</v>
      </c>
      <c r="C110" s="206" t="s">
        <v>349</v>
      </c>
      <c r="D110" s="209" t="s">
        <v>109</v>
      </c>
      <c r="E110" s="191" t="s">
        <v>329</v>
      </c>
      <c r="F110" s="121">
        <v>64.3</v>
      </c>
      <c r="G110" s="152">
        <v>0</v>
      </c>
      <c r="H110" s="59">
        <f t="shared" si="1"/>
        <v>0</v>
      </c>
    </row>
    <row r="111" spans="1:8" s="3" customFormat="1" ht="15" customHeight="1">
      <c r="A111" s="13">
        <v>6</v>
      </c>
      <c r="B111" s="83" t="s">
        <v>346</v>
      </c>
      <c r="C111" s="206" t="s">
        <v>349</v>
      </c>
      <c r="D111" s="206" t="s">
        <v>110</v>
      </c>
      <c r="E111" s="191" t="s">
        <v>323</v>
      </c>
      <c r="F111" s="121">
        <v>2979.9</v>
      </c>
      <c r="G111" s="152">
        <v>115.6</v>
      </c>
      <c r="H111" s="59">
        <f t="shared" si="1"/>
        <v>3.879324809557368</v>
      </c>
    </row>
    <row r="112" spans="1:8" s="3" customFormat="1" ht="15" customHeight="1">
      <c r="A112" s="15">
        <v>5</v>
      </c>
      <c r="B112" s="13" t="s">
        <v>82</v>
      </c>
      <c r="C112" s="206" t="s">
        <v>129</v>
      </c>
      <c r="D112" s="206" t="s">
        <v>138</v>
      </c>
      <c r="E112" s="191" t="s">
        <v>48</v>
      </c>
      <c r="F112" s="94">
        <v>11</v>
      </c>
      <c r="G112" s="94">
        <v>10</v>
      </c>
      <c r="H112" s="59">
        <f t="shared" si="1"/>
        <v>90.9090909090909</v>
      </c>
    </row>
    <row r="113" spans="1:8" s="3" customFormat="1" ht="15" customHeight="1">
      <c r="A113" s="13">
        <v>6</v>
      </c>
      <c r="B113" s="13" t="s">
        <v>83</v>
      </c>
      <c r="C113" s="206" t="s">
        <v>129</v>
      </c>
      <c r="D113" s="206" t="s">
        <v>135</v>
      </c>
      <c r="E113" s="191" t="s">
        <v>43</v>
      </c>
      <c r="F113" s="94">
        <v>11</v>
      </c>
      <c r="G113" s="94">
        <v>10</v>
      </c>
      <c r="H113" s="59">
        <f t="shared" si="1"/>
        <v>90.9090909090909</v>
      </c>
    </row>
    <row r="114" spans="1:8" s="3" customFormat="1" ht="15" customHeight="1">
      <c r="A114" s="15">
        <v>7</v>
      </c>
      <c r="B114" s="13" t="s">
        <v>96</v>
      </c>
      <c r="C114" s="206" t="s">
        <v>121</v>
      </c>
      <c r="D114" s="206" t="s">
        <v>122</v>
      </c>
      <c r="E114" s="191" t="s">
        <v>33</v>
      </c>
      <c r="F114" s="94">
        <v>1435</v>
      </c>
      <c r="G114" s="94">
        <v>119.5</v>
      </c>
      <c r="H114" s="59">
        <f t="shared" si="1"/>
        <v>8.32752613240418</v>
      </c>
    </row>
    <row r="115" spans="1:8" s="3" customFormat="1" ht="15" customHeight="1">
      <c r="A115" s="23">
        <v>8</v>
      </c>
      <c r="B115" s="23" t="s">
        <v>95</v>
      </c>
      <c r="C115" s="212" t="s">
        <v>148</v>
      </c>
      <c r="D115" s="212" t="s">
        <v>122</v>
      </c>
      <c r="E115" s="200" t="s">
        <v>293</v>
      </c>
      <c r="F115" s="11"/>
      <c r="G115" s="11">
        <v>166.6</v>
      </c>
      <c r="H115" s="59"/>
    </row>
    <row r="116" spans="1:8" s="3" customFormat="1" ht="15" customHeight="1" thickBot="1">
      <c r="A116" s="23">
        <v>8</v>
      </c>
      <c r="B116" s="23" t="s">
        <v>93</v>
      </c>
      <c r="C116" s="212" t="s">
        <v>134</v>
      </c>
      <c r="D116" s="212" t="s">
        <v>108</v>
      </c>
      <c r="E116" s="199" t="s">
        <v>56</v>
      </c>
      <c r="F116" s="165">
        <v>1523.6</v>
      </c>
      <c r="G116" s="165">
        <v>774.3</v>
      </c>
      <c r="H116" s="142">
        <f t="shared" si="1"/>
        <v>50.82042530847991</v>
      </c>
    </row>
    <row r="117" spans="1:8" s="4" customFormat="1" ht="14.25" customHeight="1" thickBot="1">
      <c r="A117" s="25">
        <v>6</v>
      </c>
      <c r="B117" s="26" t="s">
        <v>299</v>
      </c>
      <c r="C117" s="207"/>
      <c r="D117" s="213"/>
      <c r="E117" s="174"/>
      <c r="F117" s="172">
        <f>SUM(F106:F116)</f>
        <v>7169.299999999999</v>
      </c>
      <c r="G117" s="161">
        <f>SUM(G106:G116)</f>
        <v>3757.5</v>
      </c>
      <c r="H117" s="175">
        <f t="shared" si="1"/>
        <v>52.41097457213396</v>
      </c>
    </row>
    <row r="118" spans="1:8" s="4" customFormat="1" ht="14.25" customHeight="1">
      <c r="A118" s="28"/>
      <c r="B118" s="28" t="s">
        <v>174</v>
      </c>
      <c r="C118" s="205"/>
      <c r="D118" s="205"/>
      <c r="E118" s="208"/>
      <c r="F118" s="167"/>
      <c r="G118" s="167"/>
      <c r="H118" s="91"/>
    </row>
    <row r="119" spans="1:8" s="3" customFormat="1" ht="12.75" customHeight="1">
      <c r="A119" s="14"/>
      <c r="B119" s="13" t="s">
        <v>157</v>
      </c>
      <c r="C119" s="209" t="s">
        <v>108</v>
      </c>
      <c r="D119" s="209" t="s">
        <v>109</v>
      </c>
      <c r="E119" s="192" t="s">
        <v>158</v>
      </c>
      <c r="F119" s="11"/>
      <c r="G119" s="94"/>
      <c r="H119" s="59"/>
    </row>
    <row r="120" spans="1:8" s="3" customFormat="1" ht="15" customHeight="1">
      <c r="A120" s="13">
        <v>1</v>
      </c>
      <c r="B120" s="13" t="s">
        <v>89</v>
      </c>
      <c r="C120" s="206" t="s">
        <v>108</v>
      </c>
      <c r="D120" s="206" t="s">
        <v>113</v>
      </c>
      <c r="E120" s="191" t="s">
        <v>13</v>
      </c>
      <c r="F120" s="11"/>
      <c r="G120" s="94">
        <v>11</v>
      </c>
      <c r="H120" s="59"/>
    </row>
    <row r="121" spans="1:8" s="3" customFormat="1" ht="15" customHeight="1">
      <c r="A121" s="13">
        <v>2</v>
      </c>
      <c r="B121" s="13" t="s">
        <v>79</v>
      </c>
      <c r="C121" s="206" t="s">
        <v>108</v>
      </c>
      <c r="D121" s="206" t="s">
        <v>110</v>
      </c>
      <c r="E121" s="191" t="s">
        <v>9</v>
      </c>
      <c r="F121" s="11">
        <v>3191.5</v>
      </c>
      <c r="G121" s="94">
        <v>576.6</v>
      </c>
      <c r="H121" s="59">
        <f t="shared" si="1"/>
        <v>18.066739777534075</v>
      </c>
    </row>
    <row r="122" spans="1:8" s="3" customFormat="1" ht="15" customHeight="1">
      <c r="A122" s="13">
        <v>3</v>
      </c>
      <c r="B122" s="13" t="s">
        <v>80</v>
      </c>
      <c r="C122" s="206" t="s">
        <v>111</v>
      </c>
      <c r="D122" s="206" t="s">
        <v>109</v>
      </c>
      <c r="E122" s="191" t="s">
        <v>23</v>
      </c>
      <c r="F122" s="11"/>
      <c r="G122" s="94">
        <v>1082</v>
      </c>
      <c r="H122" s="59"/>
    </row>
    <row r="123" spans="1:8" s="3" customFormat="1" ht="15" customHeight="1">
      <c r="A123" s="23">
        <v>8</v>
      </c>
      <c r="B123" s="84" t="s">
        <v>340</v>
      </c>
      <c r="C123" s="212" t="s">
        <v>349</v>
      </c>
      <c r="D123" s="214" t="s">
        <v>109</v>
      </c>
      <c r="E123" s="199" t="s">
        <v>332</v>
      </c>
      <c r="F123" s="122">
        <v>644.4</v>
      </c>
      <c r="G123" s="153">
        <v>0</v>
      </c>
      <c r="H123" s="59">
        <f t="shared" si="1"/>
        <v>0</v>
      </c>
    </row>
    <row r="124" spans="1:8" s="3" customFormat="1" ht="15" customHeight="1">
      <c r="A124" s="13">
        <v>7</v>
      </c>
      <c r="B124" s="83" t="s">
        <v>347</v>
      </c>
      <c r="C124" s="206" t="s">
        <v>349</v>
      </c>
      <c r="D124" s="206" t="s">
        <v>110</v>
      </c>
      <c r="E124" s="191" t="s">
        <v>324</v>
      </c>
      <c r="F124" s="121">
        <v>1117.2</v>
      </c>
      <c r="G124" s="121">
        <v>418</v>
      </c>
      <c r="H124" s="59">
        <f t="shared" si="1"/>
        <v>37.414965986394556</v>
      </c>
    </row>
    <row r="125" spans="1:8" s="3" customFormat="1" ht="15" customHeight="1">
      <c r="A125" s="13">
        <v>4</v>
      </c>
      <c r="B125" s="13" t="s">
        <v>82</v>
      </c>
      <c r="C125" s="206" t="s">
        <v>129</v>
      </c>
      <c r="D125" s="206" t="s">
        <v>141</v>
      </c>
      <c r="E125" s="191" t="s">
        <v>61</v>
      </c>
      <c r="F125" s="94">
        <v>22</v>
      </c>
      <c r="G125" s="94">
        <v>22</v>
      </c>
      <c r="H125" s="59">
        <f t="shared" si="1"/>
        <v>100</v>
      </c>
    </row>
    <row r="126" spans="1:8" s="3" customFormat="1" ht="15" customHeight="1">
      <c r="A126" s="13">
        <v>5</v>
      </c>
      <c r="B126" s="20" t="s">
        <v>86</v>
      </c>
      <c r="C126" s="215" t="s">
        <v>121</v>
      </c>
      <c r="D126" s="215" t="s">
        <v>122</v>
      </c>
      <c r="E126" s="197" t="s">
        <v>34</v>
      </c>
      <c r="F126" s="11">
        <v>621.1</v>
      </c>
      <c r="G126" s="11">
        <v>602.6</v>
      </c>
      <c r="H126" s="59">
        <f t="shared" si="1"/>
        <v>97.021413620995</v>
      </c>
    </row>
    <row r="127" spans="1:8" s="3" customFormat="1" ht="15" customHeight="1">
      <c r="A127" s="13">
        <v>6</v>
      </c>
      <c r="B127" s="20" t="s">
        <v>94</v>
      </c>
      <c r="C127" s="215" t="s">
        <v>121</v>
      </c>
      <c r="D127" s="215" t="s">
        <v>124</v>
      </c>
      <c r="E127" s="197" t="s">
        <v>36</v>
      </c>
      <c r="F127" s="94">
        <v>4900</v>
      </c>
      <c r="G127" s="94">
        <v>3274.4</v>
      </c>
      <c r="H127" s="59">
        <f t="shared" si="1"/>
        <v>66.82448979591837</v>
      </c>
    </row>
    <row r="128" spans="1:8" s="3" customFormat="1" ht="15" customHeight="1">
      <c r="A128" s="13">
        <v>7</v>
      </c>
      <c r="B128" s="21" t="s">
        <v>154</v>
      </c>
      <c r="C128" s="215" t="s">
        <v>121</v>
      </c>
      <c r="D128" s="215" t="s">
        <v>126</v>
      </c>
      <c r="E128" s="197" t="s">
        <v>289</v>
      </c>
      <c r="F128" s="94">
        <v>392</v>
      </c>
      <c r="G128" s="94">
        <v>240</v>
      </c>
      <c r="H128" s="59">
        <f t="shared" si="1"/>
        <v>61.224489795918366</v>
      </c>
    </row>
    <row r="129" spans="1:8" s="3" customFormat="1" ht="15" customHeight="1" thickBot="1">
      <c r="A129" s="23">
        <v>8</v>
      </c>
      <c r="B129" s="27" t="s">
        <v>95</v>
      </c>
      <c r="C129" s="216" t="s">
        <v>148</v>
      </c>
      <c r="D129" s="216" t="s">
        <v>122</v>
      </c>
      <c r="E129" s="210" t="s">
        <v>103</v>
      </c>
      <c r="F129" s="165"/>
      <c r="G129" s="165">
        <v>0</v>
      </c>
      <c r="H129" s="142"/>
    </row>
    <row r="130" spans="1:8" s="4" customFormat="1" ht="15.75" customHeight="1" thickBot="1">
      <c r="A130" s="25">
        <v>7</v>
      </c>
      <c r="B130" s="26" t="s">
        <v>300</v>
      </c>
      <c r="C130" s="207"/>
      <c r="D130" s="207"/>
      <c r="E130" s="56"/>
      <c r="F130" s="172">
        <f>SUM(F119:F129)</f>
        <v>10888.2</v>
      </c>
      <c r="G130" s="173">
        <f>SUM(G119:G129)</f>
        <v>6226.6</v>
      </c>
      <c r="H130" s="175">
        <f t="shared" si="1"/>
        <v>57.186679157252804</v>
      </c>
    </row>
    <row r="131" spans="1:8" s="4" customFormat="1" ht="15.75" customHeight="1">
      <c r="A131" s="28"/>
      <c r="B131" s="24"/>
      <c r="C131" s="205"/>
      <c r="D131" s="205"/>
      <c r="E131" s="208"/>
      <c r="F131" s="167"/>
      <c r="G131" s="167"/>
      <c r="H131" s="91"/>
    </row>
    <row r="132" spans="1:8" s="4" customFormat="1" ht="15.75" customHeight="1">
      <c r="A132" s="14"/>
      <c r="B132" s="9"/>
      <c r="C132" s="209"/>
      <c r="D132" s="209"/>
      <c r="E132" s="211"/>
      <c r="F132" s="159"/>
      <c r="G132" s="159"/>
      <c r="H132" s="59"/>
    </row>
    <row r="133" spans="1:8" s="4" customFormat="1" ht="15.75" customHeight="1">
      <c r="A133" s="14"/>
      <c r="B133" s="9"/>
      <c r="C133" s="209"/>
      <c r="D133" s="209"/>
      <c r="E133" s="211"/>
      <c r="F133" s="159"/>
      <c r="G133" s="159"/>
      <c r="H133" s="59"/>
    </row>
    <row r="134" spans="1:8" s="4" customFormat="1" ht="15.75" customHeight="1">
      <c r="A134" s="14"/>
      <c r="B134" s="9"/>
      <c r="C134" s="209"/>
      <c r="D134" s="209"/>
      <c r="E134" s="211"/>
      <c r="F134" s="159"/>
      <c r="G134" s="159"/>
      <c r="H134" s="59"/>
    </row>
    <row r="135" spans="1:8" s="4" customFormat="1" ht="15.75" customHeight="1">
      <c r="A135" s="14"/>
      <c r="B135" s="9"/>
      <c r="C135" s="209"/>
      <c r="D135" s="209"/>
      <c r="E135" s="211"/>
      <c r="F135" s="159"/>
      <c r="G135" s="159"/>
      <c r="H135" s="59"/>
    </row>
    <row r="136" spans="1:8" s="4" customFormat="1" ht="15.75" customHeight="1">
      <c r="A136" s="14"/>
      <c r="B136" s="9"/>
      <c r="C136" s="209"/>
      <c r="D136" s="209"/>
      <c r="E136" s="211"/>
      <c r="F136" s="159"/>
      <c r="G136" s="159"/>
      <c r="H136" s="59"/>
    </row>
    <row r="137" spans="1:8" s="4" customFormat="1" ht="15.75" customHeight="1">
      <c r="A137" s="14"/>
      <c r="B137" s="14" t="s">
        <v>173</v>
      </c>
      <c r="C137" s="209"/>
      <c r="D137" s="209"/>
      <c r="E137" s="211"/>
      <c r="F137" s="159"/>
      <c r="G137" s="159"/>
      <c r="H137" s="59"/>
    </row>
    <row r="138" spans="1:8" s="3" customFormat="1" ht="12.75" customHeight="1">
      <c r="A138" s="15">
        <v>1</v>
      </c>
      <c r="B138" s="13" t="s">
        <v>150</v>
      </c>
      <c r="C138" s="209" t="s">
        <v>108</v>
      </c>
      <c r="D138" s="209" t="s">
        <v>109</v>
      </c>
      <c r="E138" s="192" t="s">
        <v>151</v>
      </c>
      <c r="F138" s="11"/>
      <c r="G138" s="11"/>
      <c r="H138" s="59"/>
    </row>
    <row r="139" spans="1:8" s="3" customFormat="1" ht="15" customHeight="1">
      <c r="A139" s="15">
        <v>2</v>
      </c>
      <c r="B139" s="13" t="s">
        <v>89</v>
      </c>
      <c r="C139" s="206" t="s">
        <v>108</v>
      </c>
      <c r="D139" s="206" t="s">
        <v>113</v>
      </c>
      <c r="E139" s="191" t="s">
        <v>14</v>
      </c>
      <c r="F139" s="11"/>
      <c r="G139" s="94">
        <v>4</v>
      </c>
      <c r="H139" s="59"/>
    </row>
    <row r="140" spans="1:8" s="3" customFormat="1" ht="15" customHeight="1">
      <c r="A140" s="15">
        <v>3</v>
      </c>
      <c r="B140" s="13" t="s">
        <v>79</v>
      </c>
      <c r="C140" s="206" t="s">
        <v>108</v>
      </c>
      <c r="D140" s="206" t="s">
        <v>110</v>
      </c>
      <c r="E140" s="191" t="s">
        <v>8</v>
      </c>
      <c r="F140" s="11">
        <v>2911.3</v>
      </c>
      <c r="G140" s="11">
        <v>1363.7</v>
      </c>
      <c r="H140" s="59">
        <f aca="true" t="shared" si="2" ref="H140:H165">G140/F140*100</f>
        <v>46.84161714697901</v>
      </c>
    </row>
    <row r="141" spans="1:8" ht="15" customHeight="1">
      <c r="A141" s="15">
        <v>4</v>
      </c>
      <c r="B141" s="13" t="s">
        <v>80</v>
      </c>
      <c r="C141" s="206" t="s">
        <v>111</v>
      </c>
      <c r="D141" s="206" t="s">
        <v>109</v>
      </c>
      <c r="E141" s="191" t="s">
        <v>24</v>
      </c>
      <c r="F141" s="11"/>
      <c r="G141" s="11">
        <v>1353.1</v>
      </c>
      <c r="H141" s="59"/>
    </row>
    <row r="142" spans="1:8" ht="15" customHeight="1">
      <c r="A142" s="13">
        <v>7</v>
      </c>
      <c r="B142" s="83" t="s">
        <v>339</v>
      </c>
      <c r="C142" s="206" t="s">
        <v>349</v>
      </c>
      <c r="D142" s="206" t="s">
        <v>109</v>
      </c>
      <c r="E142" s="191" t="s">
        <v>331</v>
      </c>
      <c r="F142" s="121">
        <v>22.6</v>
      </c>
      <c r="G142" s="152">
        <v>0</v>
      </c>
      <c r="H142" s="59">
        <f t="shared" si="2"/>
        <v>0</v>
      </c>
    </row>
    <row r="143" spans="1:8" ht="15" customHeight="1">
      <c r="A143" s="23">
        <v>8</v>
      </c>
      <c r="B143" s="84" t="s">
        <v>348</v>
      </c>
      <c r="C143" s="212" t="s">
        <v>349</v>
      </c>
      <c r="D143" s="212" t="s">
        <v>110</v>
      </c>
      <c r="E143" s="199" t="s">
        <v>321</v>
      </c>
      <c r="F143" s="122">
        <v>3670.8</v>
      </c>
      <c r="G143" s="153">
        <v>97.4</v>
      </c>
      <c r="H143" s="59">
        <f t="shared" si="2"/>
        <v>2.653372561839381</v>
      </c>
    </row>
    <row r="144" spans="1:8" ht="15" customHeight="1">
      <c r="A144" s="15">
        <v>5</v>
      </c>
      <c r="B144" s="13" t="s">
        <v>83</v>
      </c>
      <c r="C144" s="206" t="s">
        <v>129</v>
      </c>
      <c r="D144" s="206" t="s">
        <v>135</v>
      </c>
      <c r="E144" s="191" t="s">
        <v>45</v>
      </c>
      <c r="F144" s="94">
        <v>54</v>
      </c>
      <c r="G144" s="11">
        <v>39.4</v>
      </c>
      <c r="H144" s="59">
        <f t="shared" si="2"/>
        <v>72.96296296296296</v>
      </c>
    </row>
    <row r="145" spans="1:8" ht="32.25" customHeight="1">
      <c r="A145" s="15">
        <v>6</v>
      </c>
      <c r="B145" s="17" t="s">
        <v>96</v>
      </c>
      <c r="C145" s="206" t="s">
        <v>121</v>
      </c>
      <c r="D145" s="206" t="s">
        <v>122</v>
      </c>
      <c r="E145" s="191" t="s">
        <v>35</v>
      </c>
      <c r="F145" s="11">
        <v>672.6</v>
      </c>
      <c r="G145" s="11">
        <v>272.6</v>
      </c>
      <c r="H145" s="59">
        <f t="shared" si="2"/>
        <v>40.52928932500743</v>
      </c>
    </row>
    <row r="146" spans="1:8" ht="29.25" customHeight="1">
      <c r="A146" s="15">
        <v>7</v>
      </c>
      <c r="B146" s="58" t="s">
        <v>154</v>
      </c>
      <c r="C146" s="206" t="s">
        <v>121</v>
      </c>
      <c r="D146" s="206" t="s">
        <v>126</v>
      </c>
      <c r="E146" s="191" t="s">
        <v>155</v>
      </c>
      <c r="F146" s="94">
        <v>518</v>
      </c>
      <c r="G146" s="94">
        <v>370</v>
      </c>
      <c r="H146" s="59">
        <f t="shared" si="2"/>
        <v>71.42857142857143</v>
      </c>
    </row>
    <row r="147" spans="1:8" ht="15" customHeight="1">
      <c r="A147" s="22">
        <v>8</v>
      </c>
      <c r="B147" s="13" t="s">
        <v>156</v>
      </c>
      <c r="C147" s="206" t="s">
        <v>129</v>
      </c>
      <c r="D147" s="206" t="s">
        <v>152</v>
      </c>
      <c r="E147" s="192" t="s">
        <v>153</v>
      </c>
      <c r="F147" s="11"/>
      <c r="G147" s="11">
        <v>7.5</v>
      </c>
      <c r="H147" s="59"/>
    </row>
    <row r="148" spans="1:8" ht="15" customHeight="1">
      <c r="A148" s="46">
        <v>9</v>
      </c>
      <c r="B148" s="13" t="s">
        <v>296</v>
      </c>
      <c r="C148" s="206" t="s">
        <v>134</v>
      </c>
      <c r="D148" s="206" t="s">
        <v>108</v>
      </c>
      <c r="E148" s="191" t="s">
        <v>302</v>
      </c>
      <c r="F148" s="11">
        <v>423.2</v>
      </c>
      <c r="G148" s="11"/>
      <c r="H148" s="59">
        <f t="shared" si="2"/>
        <v>0</v>
      </c>
    </row>
    <row r="149" spans="1:8" ht="15" customHeight="1" thickBot="1">
      <c r="A149" s="46"/>
      <c r="B149" s="23"/>
      <c r="C149" s="212"/>
      <c r="D149" s="212"/>
      <c r="E149" s="199"/>
      <c r="F149" s="165"/>
      <c r="G149" s="165"/>
      <c r="H149" s="142"/>
    </row>
    <row r="150" spans="1:8" s="5" customFormat="1" ht="35.25" customHeight="1" thickBot="1">
      <c r="A150" s="25">
        <v>8</v>
      </c>
      <c r="B150" s="176" t="s">
        <v>101</v>
      </c>
      <c r="C150" s="207"/>
      <c r="D150" s="207"/>
      <c r="E150" s="217"/>
      <c r="F150" s="172">
        <f>SUM(F138:F149)</f>
        <v>8272.500000000002</v>
      </c>
      <c r="G150" s="161">
        <f>SUM(G138:G149)</f>
        <v>3507.7000000000003</v>
      </c>
      <c r="H150" s="175">
        <f t="shared" si="2"/>
        <v>42.4019341190692</v>
      </c>
    </row>
    <row r="151" spans="1:8" s="5" customFormat="1" ht="40.5" customHeight="1" thickBot="1">
      <c r="A151" s="113"/>
      <c r="B151" s="179" t="s">
        <v>91</v>
      </c>
      <c r="C151" s="218"/>
      <c r="D151" s="218"/>
      <c r="E151" s="178"/>
      <c r="F151" s="161">
        <f>F51+F66+F78+F90+F104+F117+F130+F150</f>
        <v>121603.20000000001</v>
      </c>
      <c r="G151" s="160">
        <f>G51+G66+G78+G90+G104+G117+G130+G150</f>
        <v>68294.70000000001</v>
      </c>
      <c r="H151" s="171">
        <f t="shared" si="2"/>
        <v>56.16192665982474</v>
      </c>
    </row>
    <row r="152" spans="1:10" s="5" customFormat="1" ht="30" customHeight="1">
      <c r="A152" s="76">
        <v>1</v>
      </c>
      <c r="B152" s="102" t="s">
        <v>357</v>
      </c>
      <c r="C152" s="203">
        <v>26</v>
      </c>
      <c r="D152" s="203">
        <v>11</v>
      </c>
      <c r="E152" s="103" t="s">
        <v>360</v>
      </c>
      <c r="F152" s="91">
        <v>451</v>
      </c>
      <c r="G152" s="177">
        <v>429</v>
      </c>
      <c r="H152" s="91">
        <f t="shared" si="2"/>
        <v>95.1219512195122</v>
      </c>
      <c r="J152" s="2"/>
    </row>
    <row r="153" spans="1:10" s="5" customFormat="1" ht="30" customHeight="1">
      <c r="A153" s="83">
        <v>2</v>
      </c>
      <c r="B153" s="95" t="s">
        <v>358</v>
      </c>
      <c r="C153" s="219">
        <v>26</v>
      </c>
      <c r="D153" s="219">
        <v>11</v>
      </c>
      <c r="E153" s="99" t="s">
        <v>360</v>
      </c>
      <c r="F153" s="59">
        <v>407</v>
      </c>
      <c r="G153" s="120">
        <v>399</v>
      </c>
      <c r="H153" s="59">
        <f t="shared" si="2"/>
        <v>98.03439803439802</v>
      </c>
      <c r="J153" s="2"/>
    </row>
    <row r="154" spans="1:10" s="5" customFormat="1" ht="30" customHeight="1">
      <c r="A154" s="83">
        <v>3</v>
      </c>
      <c r="B154" s="95" t="s">
        <v>356</v>
      </c>
      <c r="C154" s="219">
        <v>26</v>
      </c>
      <c r="D154" s="219">
        <v>11</v>
      </c>
      <c r="E154" s="99" t="s">
        <v>360</v>
      </c>
      <c r="F154" s="59">
        <v>223</v>
      </c>
      <c r="G154" s="120">
        <v>162</v>
      </c>
      <c r="H154" s="59">
        <f t="shared" si="2"/>
        <v>72.6457399103139</v>
      </c>
      <c r="J154" s="2"/>
    </row>
    <row r="155" spans="1:10" s="5" customFormat="1" ht="30" customHeight="1">
      <c r="A155" s="83">
        <v>4</v>
      </c>
      <c r="B155" s="95" t="s">
        <v>90</v>
      </c>
      <c r="C155" s="219">
        <v>26</v>
      </c>
      <c r="D155" s="219">
        <v>11</v>
      </c>
      <c r="E155" s="99" t="s">
        <v>360</v>
      </c>
      <c r="F155" s="59">
        <v>188</v>
      </c>
      <c r="G155" s="120">
        <v>136</v>
      </c>
      <c r="H155" s="59">
        <f t="shared" si="2"/>
        <v>72.3404255319149</v>
      </c>
      <c r="J155" s="2"/>
    </row>
    <row r="156" spans="1:10" s="5" customFormat="1" ht="30" customHeight="1">
      <c r="A156" s="83">
        <v>5</v>
      </c>
      <c r="B156" s="95" t="s">
        <v>222</v>
      </c>
      <c r="C156" s="219">
        <v>26</v>
      </c>
      <c r="D156" s="219">
        <v>11</v>
      </c>
      <c r="E156" s="99" t="s">
        <v>360</v>
      </c>
      <c r="F156" s="59">
        <v>175.5</v>
      </c>
      <c r="G156" s="120">
        <v>184.5</v>
      </c>
      <c r="H156" s="59">
        <f t="shared" si="2"/>
        <v>105.12820512820514</v>
      </c>
      <c r="J156" s="2"/>
    </row>
    <row r="157" spans="1:10" s="5" customFormat="1" ht="30" customHeight="1">
      <c r="A157" s="83">
        <v>6</v>
      </c>
      <c r="B157" s="95" t="s">
        <v>93</v>
      </c>
      <c r="C157" s="219">
        <v>26</v>
      </c>
      <c r="D157" s="219">
        <v>11</v>
      </c>
      <c r="E157" s="99" t="s">
        <v>360</v>
      </c>
      <c r="F157" s="59">
        <v>291.6</v>
      </c>
      <c r="G157" s="120">
        <v>258.1</v>
      </c>
      <c r="H157" s="59">
        <f t="shared" si="2"/>
        <v>88.51165980795611</v>
      </c>
      <c r="J157" s="2"/>
    </row>
    <row r="158" spans="1:10" s="5" customFormat="1" ht="30" customHeight="1" thickBot="1">
      <c r="A158" s="84">
        <v>7</v>
      </c>
      <c r="B158" s="96" t="s">
        <v>301</v>
      </c>
      <c r="C158" s="219">
        <v>26</v>
      </c>
      <c r="D158" s="219">
        <v>11</v>
      </c>
      <c r="E158" s="100" t="s">
        <v>360</v>
      </c>
      <c r="F158" s="59">
        <v>69</v>
      </c>
      <c r="G158" s="59">
        <v>0</v>
      </c>
      <c r="H158" s="59">
        <f t="shared" si="2"/>
        <v>0</v>
      </c>
      <c r="J158" s="2"/>
    </row>
    <row r="159" spans="1:8" s="5" customFormat="1" ht="40.5" customHeight="1" thickBot="1">
      <c r="A159" s="97"/>
      <c r="B159" s="98" t="s">
        <v>359</v>
      </c>
      <c r="C159" s="220">
        <v>26</v>
      </c>
      <c r="D159" s="220">
        <v>11</v>
      </c>
      <c r="E159" s="104" t="s">
        <v>360</v>
      </c>
      <c r="F159" s="162">
        <f>SUM(F152:F158)</f>
        <v>1805.1</v>
      </c>
      <c r="G159" s="181">
        <f>SUM(G152:G158)</f>
        <v>1568.6</v>
      </c>
      <c r="H159" s="59">
        <f t="shared" si="2"/>
        <v>86.89823278488727</v>
      </c>
    </row>
    <row r="160" spans="1:8" s="5" customFormat="1" ht="40.5" customHeight="1">
      <c r="A160" s="76"/>
      <c r="B160" s="102" t="s">
        <v>351</v>
      </c>
      <c r="C160" s="203">
        <v>26</v>
      </c>
      <c r="D160" s="203">
        <v>13</v>
      </c>
      <c r="E160" s="103" t="s">
        <v>361</v>
      </c>
      <c r="F160" s="163">
        <v>2500</v>
      </c>
      <c r="G160" s="163">
        <v>2500</v>
      </c>
      <c r="H160" s="59">
        <f t="shared" si="2"/>
        <v>100</v>
      </c>
    </row>
    <row r="161" spans="1:8" ht="15">
      <c r="A161" s="13"/>
      <c r="B161" s="13" t="s">
        <v>162</v>
      </c>
      <c r="C161" s="206" t="s">
        <v>261</v>
      </c>
      <c r="D161" s="206" t="s">
        <v>262</v>
      </c>
      <c r="E161" s="191" t="s">
        <v>315</v>
      </c>
      <c r="F161" s="11">
        <v>2463.4</v>
      </c>
      <c r="G161" s="11">
        <v>2463.4</v>
      </c>
      <c r="H161" s="59">
        <f t="shared" si="2"/>
        <v>100</v>
      </c>
    </row>
    <row r="162" spans="1:8" ht="15">
      <c r="A162" s="13"/>
      <c r="B162" s="13" t="s">
        <v>63</v>
      </c>
      <c r="C162" s="206" t="s">
        <v>263</v>
      </c>
      <c r="D162" s="206" t="s">
        <v>262</v>
      </c>
      <c r="E162" s="191" t="s">
        <v>316</v>
      </c>
      <c r="F162" s="11">
        <v>224654.7</v>
      </c>
      <c r="G162" s="11">
        <v>224654.7</v>
      </c>
      <c r="H162" s="59">
        <f t="shared" si="2"/>
        <v>100</v>
      </c>
    </row>
    <row r="163" spans="1:8" ht="45.75" thickBot="1">
      <c r="A163" s="23"/>
      <c r="B163" s="77" t="s">
        <v>311</v>
      </c>
      <c r="C163" s="29">
        <v>38</v>
      </c>
      <c r="D163" s="29">
        <v>1</v>
      </c>
      <c r="E163" s="199"/>
      <c r="F163" s="165"/>
      <c r="G163" s="165"/>
      <c r="H163" s="59"/>
    </row>
    <row r="164" spans="1:8" ht="23.25" customHeight="1" thickBot="1">
      <c r="A164" s="115"/>
      <c r="B164" s="116" t="s">
        <v>366</v>
      </c>
      <c r="C164" s="221"/>
      <c r="D164" s="222"/>
      <c r="E164" s="223"/>
      <c r="F164" s="168">
        <f>SUM(F160:F163)</f>
        <v>229618.1</v>
      </c>
      <c r="G164" s="169">
        <f>SUM(G159:G163)</f>
        <v>231186.7</v>
      </c>
      <c r="H164" s="59">
        <f t="shared" si="2"/>
        <v>100.68313429995284</v>
      </c>
    </row>
    <row r="165" spans="1:8" ht="24.75" customHeight="1" thickBot="1">
      <c r="A165" s="117"/>
      <c r="B165" s="110" t="s">
        <v>168</v>
      </c>
      <c r="C165" s="224"/>
      <c r="D165" s="221"/>
      <c r="E165" s="118"/>
      <c r="F165" s="169">
        <f>F151+F159+F164</f>
        <v>353026.4</v>
      </c>
      <c r="G165" s="169">
        <f>G151+G164</f>
        <v>299481.4</v>
      </c>
      <c r="H165" s="59">
        <f t="shared" si="2"/>
        <v>84.83257909323495</v>
      </c>
    </row>
    <row r="166" spans="2:5" ht="24.75" customHeight="1">
      <c r="B166" s="18"/>
      <c r="E166" s="225"/>
    </row>
    <row r="167" spans="2:8" ht="24.75" customHeight="1">
      <c r="B167" s="18"/>
      <c r="E167" s="225"/>
      <c r="G167" s="67"/>
      <c r="H167" s="67"/>
    </row>
    <row r="168" ht="15">
      <c r="E168" s="225"/>
    </row>
    <row r="169" spans="5:10" ht="15">
      <c r="E169" s="225"/>
      <c r="G169" s="105"/>
      <c r="H169" s="105"/>
      <c r="J169" s="6">
        <v>353026.4</v>
      </c>
    </row>
    <row r="170" spans="5:10" ht="15">
      <c r="E170" s="225"/>
      <c r="J170" s="67">
        <v>137496.6</v>
      </c>
    </row>
    <row r="171" spans="5:10" ht="15">
      <c r="E171" s="225"/>
      <c r="F171" s="7"/>
      <c r="G171" s="2"/>
      <c r="H171" s="2"/>
      <c r="J171" s="6"/>
    </row>
    <row r="172" spans="5:10" ht="15">
      <c r="E172" s="225"/>
      <c r="J172" s="105">
        <f>F165+J170</f>
        <v>490523</v>
      </c>
    </row>
  </sheetData>
  <sheetProtection/>
  <protectedRanges>
    <protectedRange sqref="G152:G157" name="Range4"/>
  </protectedRanges>
  <mergeCells count="2">
    <mergeCell ref="B51:E51"/>
    <mergeCell ref="B5:H5"/>
  </mergeCells>
  <printOptions/>
  <pageMargins left="0.1968503937007874" right="0.1968503937007874" top="0.2755905511811024" bottom="0.15748031496062992" header="0.2362204724409449" footer="0.1968503937007874"/>
  <pageSetup horizontalDpi="180" verticalDpi="180" orientation="portrait" paperSize="9" r:id="rId1"/>
  <ignoredErrors>
    <ignoredError sqref="E48 C8:E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160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4.8515625" style="2" customWidth="1"/>
    <col min="2" max="2" width="37.28125" style="2" customWidth="1"/>
    <col min="3" max="3" width="5.00390625" style="2" customWidth="1"/>
    <col min="4" max="4" width="4.57421875" style="2" customWidth="1"/>
    <col min="5" max="5" width="18.00390625" style="2" customWidth="1"/>
    <col min="6" max="6" width="10.00390625" style="2" customWidth="1"/>
    <col min="7" max="7" width="10.7109375" style="2" customWidth="1"/>
    <col min="8" max="8" width="8.00390625" style="2" customWidth="1"/>
    <col min="9" max="10" width="10.7109375" style="2" customWidth="1"/>
    <col min="11" max="11" width="9.140625" style="2" customWidth="1"/>
    <col min="12" max="12" width="12.140625" style="2" customWidth="1"/>
    <col min="13" max="16384" width="9.140625" style="2" customWidth="1"/>
  </cols>
  <sheetData>
    <row r="1" spans="1:8" ht="30" customHeight="1">
      <c r="A1" s="140"/>
      <c r="B1" s="187" t="s">
        <v>376</v>
      </c>
      <c r="C1" s="188"/>
      <c r="D1" s="188"/>
      <c r="E1" s="188"/>
      <c r="F1" s="188"/>
      <c r="G1" s="188"/>
      <c r="H1" s="188"/>
    </row>
    <row r="2" spans="1:10" ht="66.75" customHeight="1">
      <c r="A2" s="9"/>
      <c r="B2" s="10" t="s">
        <v>92</v>
      </c>
      <c r="C2" s="189" t="s">
        <v>106</v>
      </c>
      <c r="D2" s="189" t="s">
        <v>107</v>
      </c>
      <c r="E2" s="190" t="s">
        <v>0</v>
      </c>
      <c r="F2" s="11" t="s">
        <v>362</v>
      </c>
      <c r="G2" s="106" t="s">
        <v>363</v>
      </c>
      <c r="H2" s="106" t="s">
        <v>364</v>
      </c>
      <c r="I2" s="130"/>
      <c r="J2" s="130"/>
    </row>
    <row r="3" spans="1:10" ht="19.5" customHeight="1">
      <c r="A3" s="13">
        <v>1</v>
      </c>
      <c r="B3" s="13" t="s">
        <v>180</v>
      </c>
      <c r="C3" s="206" t="s">
        <v>108</v>
      </c>
      <c r="D3" s="206" t="s">
        <v>109</v>
      </c>
      <c r="E3" s="191" t="s">
        <v>1</v>
      </c>
      <c r="F3" s="68"/>
      <c r="G3" s="68">
        <v>234.1</v>
      </c>
      <c r="H3" s="68"/>
      <c r="I3" s="51"/>
      <c r="J3" s="51"/>
    </row>
    <row r="4" spans="1:10" ht="19.5" customHeight="1">
      <c r="A4" s="13">
        <v>2</v>
      </c>
      <c r="B4" s="13" t="s">
        <v>212</v>
      </c>
      <c r="C4" s="206" t="s">
        <v>108</v>
      </c>
      <c r="D4" s="206" t="s">
        <v>109</v>
      </c>
      <c r="E4" s="191" t="s">
        <v>2</v>
      </c>
      <c r="F4" s="68"/>
      <c r="G4" s="68">
        <v>0</v>
      </c>
      <c r="H4" s="68"/>
      <c r="I4" s="131"/>
      <c r="J4" s="131"/>
    </row>
    <row r="5" spans="1:10" ht="19.5" customHeight="1">
      <c r="A5" s="13">
        <v>3</v>
      </c>
      <c r="B5" s="13" t="s">
        <v>216</v>
      </c>
      <c r="C5" s="206" t="s">
        <v>108</v>
      </c>
      <c r="D5" s="206" t="s">
        <v>109</v>
      </c>
      <c r="E5" s="191" t="s">
        <v>3</v>
      </c>
      <c r="F5" s="68"/>
      <c r="G5" s="68">
        <v>0</v>
      </c>
      <c r="H5" s="68"/>
      <c r="I5" s="51"/>
      <c r="J5" s="51"/>
    </row>
    <row r="6" spans="1:10" ht="19.5" customHeight="1">
      <c r="A6" s="13">
        <v>4</v>
      </c>
      <c r="B6" s="13" t="s">
        <v>231</v>
      </c>
      <c r="C6" s="206" t="s">
        <v>108</v>
      </c>
      <c r="D6" s="206" t="s">
        <v>109</v>
      </c>
      <c r="E6" s="191" t="s">
        <v>15</v>
      </c>
      <c r="F6" s="68"/>
      <c r="G6" s="68">
        <v>4.5</v>
      </c>
      <c r="H6" s="68"/>
      <c r="I6" s="51"/>
      <c r="J6" s="51"/>
    </row>
    <row r="7" spans="1:10" ht="19.5" customHeight="1">
      <c r="A7" s="13">
        <v>5</v>
      </c>
      <c r="B7" s="13" t="s">
        <v>239</v>
      </c>
      <c r="C7" s="209" t="s">
        <v>108</v>
      </c>
      <c r="D7" s="209" t="s">
        <v>109</v>
      </c>
      <c r="E7" s="191" t="s">
        <v>147</v>
      </c>
      <c r="F7" s="68"/>
      <c r="G7" s="68">
        <v>0</v>
      </c>
      <c r="H7" s="68"/>
      <c r="I7" s="51"/>
      <c r="J7" s="51"/>
    </row>
    <row r="8" spans="1:12" ht="30">
      <c r="A8" s="13">
        <v>6</v>
      </c>
      <c r="B8" s="17" t="s">
        <v>181</v>
      </c>
      <c r="C8" s="206" t="s">
        <v>108</v>
      </c>
      <c r="D8" s="206" t="s">
        <v>113</v>
      </c>
      <c r="E8" s="191" t="s">
        <v>114</v>
      </c>
      <c r="F8" s="68"/>
      <c r="G8" s="59">
        <v>510.1</v>
      </c>
      <c r="H8" s="68"/>
      <c r="I8" s="51"/>
      <c r="J8" s="51"/>
      <c r="L8" s="7"/>
    </row>
    <row r="9" spans="1:10" ht="20.25" customHeight="1">
      <c r="A9" s="13">
        <v>7</v>
      </c>
      <c r="B9" s="17" t="s">
        <v>223</v>
      </c>
      <c r="C9" s="206" t="s">
        <v>108</v>
      </c>
      <c r="D9" s="206" t="s">
        <v>113</v>
      </c>
      <c r="E9" s="191" t="s">
        <v>12</v>
      </c>
      <c r="F9" s="68"/>
      <c r="G9" s="68">
        <v>10.5</v>
      </c>
      <c r="H9" s="68"/>
      <c r="I9" s="51"/>
      <c r="J9" s="51"/>
    </row>
    <row r="10" spans="1:10" ht="19.5" customHeight="1">
      <c r="A10" s="13">
        <v>8</v>
      </c>
      <c r="B10" s="13" t="s">
        <v>240</v>
      </c>
      <c r="C10" s="206" t="s">
        <v>108</v>
      </c>
      <c r="D10" s="206" t="s">
        <v>113</v>
      </c>
      <c r="E10" s="191" t="s">
        <v>16</v>
      </c>
      <c r="F10" s="68"/>
      <c r="G10" s="68">
        <v>0</v>
      </c>
      <c r="H10" s="68"/>
      <c r="I10" s="51"/>
      <c r="J10" s="51"/>
    </row>
    <row r="11" spans="1:12" ht="19.5" customHeight="1">
      <c r="A11" s="13">
        <v>9</v>
      </c>
      <c r="B11" s="13" t="s">
        <v>246</v>
      </c>
      <c r="C11" s="206" t="s">
        <v>108</v>
      </c>
      <c r="D11" s="206" t="s">
        <v>113</v>
      </c>
      <c r="E11" s="191" t="s">
        <v>13</v>
      </c>
      <c r="F11" s="68"/>
      <c r="G11" s="59">
        <v>11</v>
      </c>
      <c r="H11" s="68"/>
      <c r="I11" s="51"/>
      <c r="J11" s="51"/>
      <c r="L11" s="7"/>
    </row>
    <row r="12" spans="1:12" ht="19.5" customHeight="1" thickBot="1">
      <c r="A12" s="13">
        <v>10</v>
      </c>
      <c r="B12" s="23" t="s">
        <v>254</v>
      </c>
      <c r="C12" s="212" t="s">
        <v>108</v>
      </c>
      <c r="D12" s="212" t="s">
        <v>113</v>
      </c>
      <c r="E12" s="199" t="s">
        <v>14</v>
      </c>
      <c r="F12" s="69"/>
      <c r="G12" s="142">
        <v>4</v>
      </c>
      <c r="H12" s="68"/>
      <c r="I12" s="51"/>
      <c r="J12" s="51"/>
      <c r="L12" s="7"/>
    </row>
    <row r="13" spans="1:10" ht="15.75" thickBot="1">
      <c r="A13" s="37"/>
      <c r="B13" s="52" t="s">
        <v>286</v>
      </c>
      <c r="C13" s="226"/>
      <c r="D13" s="39"/>
      <c r="E13" s="40"/>
      <c r="F13" s="148">
        <f>SUM(F3:F12)</f>
        <v>0</v>
      </c>
      <c r="G13" s="148">
        <f>SUM(G3:G12)</f>
        <v>774.2</v>
      </c>
      <c r="H13" s="68"/>
      <c r="I13" s="51"/>
      <c r="J13" s="51"/>
    </row>
    <row r="14" spans="1:10" ht="19.5" customHeight="1">
      <c r="A14" s="31">
        <v>1</v>
      </c>
      <c r="B14" s="31" t="s">
        <v>208</v>
      </c>
      <c r="C14" s="194" t="s">
        <v>108</v>
      </c>
      <c r="D14" s="194" t="s">
        <v>110</v>
      </c>
      <c r="E14" s="195" t="s">
        <v>4</v>
      </c>
      <c r="F14" s="143">
        <v>24054.3</v>
      </c>
      <c r="G14" s="144">
        <v>12349.6</v>
      </c>
      <c r="H14" s="59">
        <f aca="true" t="shared" si="0" ref="H14:H23">G14/F14*100</f>
        <v>51.34050876558454</v>
      </c>
      <c r="I14" s="132"/>
      <c r="J14" s="132">
        <v>21200</v>
      </c>
    </row>
    <row r="15" spans="1:15" ht="19.5" customHeight="1">
      <c r="A15" s="13">
        <v>2</v>
      </c>
      <c r="B15" s="13" t="s">
        <v>211</v>
      </c>
      <c r="C15" s="206" t="s">
        <v>108</v>
      </c>
      <c r="D15" s="206" t="s">
        <v>110</v>
      </c>
      <c r="E15" s="191" t="s">
        <v>5</v>
      </c>
      <c r="F15" s="68">
        <v>3465</v>
      </c>
      <c r="G15" s="145">
        <v>1259.5</v>
      </c>
      <c r="H15" s="59">
        <f t="shared" si="0"/>
        <v>36.34920634920635</v>
      </c>
      <c r="I15" s="132"/>
      <c r="J15" s="132"/>
      <c r="L15" s="7"/>
      <c r="M15" s="7"/>
      <c r="N15" s="7"/>
      <c r="O15" s="7"/>
    </row>
    <row r="16" spans="1:15" ht="19.5" customHeight="1">
      <c r="A16" s="31">
        <v>3</v>
      </c>
      <c r="B16" s="13" t="s">
        <v>217</v>
      </c>
      <c r="C16" s="206" t="s">
        <v>108</v>
      </c>
      <c r="D16" s="206" t="s">
        <v>110</v>
      </c>
      <c r="E16" s="191" t="s">
        <v>10</v>
      </c>
      <c r="F16" s="68">
        <v>2017.5</v>
      </c>
      <c r="G16" s="146">
        <v>775.7</v>
      </c>
      <c r="H16" s="59">
        <f t="shared" si="0"/>
        <v>38.44857496902107</v>
      </c>
      <c r="I16" s="132"/>
      <c r="J16" s="132"/>
      <c r="L16" s="7"/>
      <c r="M16" s="7"/>
      <c r="N16" s="7"/>
      <c r="O16" s="7"/>
    </row>
    <row r="17" spans="1:15" ht="18" customHeight="1">
      <c r="A17" s="13">
        <v>4</v>
      </c>
      <c r="B17" s="17" t="s">
        <v>224</v>
      </c>
      <c r="C17" s="206" t="s">
        <v>108</v>
      </c>
      <c r="D17" s="206" t="s">
        <v>110</v>
      </c>
      <c r="E17" s="191" t="s">
        <v>7</v>
      </c>
      <c r="F17" s="68">
        <v>2511.3</v>
      </c>
      <c r="G17" s="146">
        <v>889.7</v>
      </c>
      <c r="H17" s="59">
        <f t="shared" si="0"/>
        <v>35.42786604547445</v>
      </c>
      <c r="I17" s="111"/>
      <c r="J17" s="111"/>
      <c r="L17" s="7"/>
      <c r="M17" s="7"/>
      <c r="N17" s="7"/>
      <c r="O17" s="7"/>
    </row>
    <row r="18" spans="1:15" ht="19.5" customHeight="1">
      <c r="A18" s="31">
        <v>5</v>
      </c>
      <c r="B18" s="13" t="s">
        <v>232</v>
      </c>
      <c r="C18" s="206" t="s">
        <v>108</v>
      </c>
      <c r="D18" s="206" t="s">
        <v>110</v>
      </c>
      <c r="E18" s="191" t="s">
        <v>11</v>
      </c>
      <c r="F18" s="68">
        <v>1144.5</v>
      </c>
      <c r="G18" s="146">
        <v>830.6</v>
      </c>
      <c r="H18" s="59">
        <f t="shared" si="0"/>
        <v>72.57317605941459</v>
      </c>
      <c r="I18" s="132"/>
      <c r="J18" s="132"/>
      <c r="L18" s="7"/>
      <c r="M18" s="7"/>
      <c r="N18" s="7"/>
      <c r="O18" s="7"/>
    </row>
    <row r="19" spans="1:15" ht="20.25" customHeight="1">
      <c r="A19" s="13">
        <v>6</v>
      </c>
      <c r="B19" s="13" t="s">
        <v>241</v>
      </c>
      <c r="C19" s="206" t="s">
        <v>108</v>
      </c>
      <c r="D19" s="206" t="s">
        <v>110</v>
      </c>
      <c r="E19" s="191" t="s">
        <v>6</v>
      </c>
      <c r="F19" s="68">
        <v>1144.5</v>
      </c>
      <c r="G19" s="146">
        <v>1796.7</v>
      </c>
      <c r="H19" s="59">
        <f t="shared" si="0"/>
        <v>156.98558322411535</v>
      </c>
      <c r="I19" s="132"/>
      <c r="J19" s="132"/>
      <c r="L19" s="7"/>
      <c r="M19" s="7"/>
      <c r="N19" s="7"/>
      <c r="O19" s="7"/>
    </row>
    <row r="20" spans="1:15" ht="19.5" customHeight="1">
      <c r="A20" s="31">
        <v>7</v>
      </c>
      <c r="B20" s="13" t="s">
        <v>247</v>
      </c>
      <c r="C20" s="206" t="s">
        <v>108</v>
      </c>
      <c r="D20" s="206" t="s">
        <v>110</v>
      </c>
      <c r="E20" s="191" t="s">
        <v>9</v>
      </c>
      <c r="F20" s="68">
        <v>3191.5</v>
      </c>
      <c r="G20" s="146">
        <v>576.6</v>
      </c>
      <c r="H20" s="59">
        <f t="shared" si="0"/>
        <v>18.066739777534075</v>
      </c>
      <c r="I20" s="132"/>
      <c r="J20" s="132"/>
      <c r="L20" s="7"/>
      <c r="M20" s="7"/>
      <c r="N20" s="7"/>
      <c r="O20" s="7"/>
    </row>
    <row r="21" spans="1:15" ht="19.5" customHeight="1">
      <c r="A21" s="13">
        <v>8</v>
      </c>
      <c r="B21" s="13" t="s">
        <v>255</v>
      </c>
      <c r="C21" s="206" t="s">
        <v>108</v>
      </c>
      <c r="D21" s="206" t="s">
        <v>110</v>
      </c>
      <c r="E21" s="191" t="s">
        <v>8</v>
      </c>
      <c r="F21" s="68">
        <v>2911.3</v>
      </c>
      <c r="G21" s="145">
        <v>1363.7</v>
      </c>
      <c r="H21" s="59">
        <f t="shared" si="0"/>
        <v>46.84161714697901</v>
      </c>
      <c r="I21" s="132"/>
      <c r="J21" s="132">
        <v>109150</v>
      </c>
      <c r="L21" s="7"/>
      <c r="M21" s="7"/>
      <c r="N21" s="7"/>
      <c r="O21" s="7"/>
    </row>
    <row r="22" spans="1:15" ht="33" customHeight="1" thickBot="1">
      <c r="A22" s="76">
        <v>9</v>
      </c>
      <c r="B22" s="77" t="s">
        <v>182</v>
      </c>
      <c r="C22" s="227" t="s">
        <v>108</v>
      </c>
      <c r="D22" s="227" t="s">
        <v>116</v>
      </c>
      <c r="E22" s="228" t="s">
        <v>117</v>
      </c>
      <c r="F22" s="69">
        <v>647.4</v>
      </c>
      <c r="G22" s="147">
        <v>989.6</v>
      </c>
      <c r="H22" s="59">
        <f t="shared" si="0"/>
        <v>152.8575841828854</v>
      </c>
      <c r="I22" s="132"/>
      <c r="J22" s="132"/>
      <c r="L22" s="7"/>
      <c r="M22" s="7"/>
      <c r="N22" s="7"/>
      <c r="O22" s="7"/>
    </row>
    <row r="23" spans="1:10" s="42" customFormat="1" ht="24.75" customHeight="1" thickBot="1">
      <c r="A23" s="37"/>
      <c r="B23" s="41" t="s">
        <v>285</v>
      </c>
      <c r="C23" s="229"/>
      <c r="D23" s="230"/>
      <c r="E23" s="231"/>
      <c r="F23" s="74">
        <f>SUM(F14:F22)</f>
        <v>41087.3</v>
      </c>
      <c r="G23" s="74">
        <f>SUM(G14:G22)</f>
        <v>20831.7</v>
      </c>
      <c r="H23" s="59">
        <f t="shared" si="0"/>
        <v>50.70106821329219</v>
      </c>
      <c r="I23" s="133"/>
      <c r="J23" s="133"/>
    </row>
    <row r="24" spans="1:10" s="42" customFormat="1" ht="18" customHeight="1">
      <c r="A24" s="70"/>
      <c r="B24" s="71"/>
      <c r="C24" s="232"/>
      <c r="D24" s="233"/>
      <c r="E24" s="234"/>
      <c r="F24" s="149"/>
      <c r="G24" s="149"/>
      <c r="H24" s="150"/>
      <c r="I24" s="134"/>
      <c r="J24" s="134"/>
    </row>
    <row r="25" spans="1:10" ht="19.5" customHeight="1">
      <c r="A25" s="13">
        <v>1</v>
      </c>
      <c r="B25" s="13" t="s">
        <v>186</v>
      </c>
      <c r="C25" s="206" t="s">
        <v>111</v>
      </c>
      <c r="D25" s="206" t="s">
        <v>109</v>
      </c>
      <c r="E25" s="191" t="s">
        <v>17</v>
      </c>
      <c r="F25" s="68"/>
      <c r="G25" s="68">
        <v>3301.4</v>
      </c>
      <c r="H25" s="68"/>
      <c r="I25" s="51"/>
      <c r="J25" s="51"/>
    </row>
    <row r="26" spans="1:10" ht="19.5" customHeight="1">
      <c r="A26" s="13">
        <v>2</v>
      </c>
      <c r="B26" s="13" t="s">
        <v>210</v>
      </c>
      <c r="C26" s="206" t="s">
        <v>111</v>
      </c>
      <c r="D26" s="206" t="s">
        <v>109</v>
      </c>
      <c r="E26" s="235" t="s">
        <v>18</v>
      </c>
      <c r="F26" s="68"/>
      <c r="G26" s="68">
        <v>890.2</v>
      </c>
      <c r="H26" s="68"/>
      <c r="I26" s="51"/>
      <c r="J26" s="51"/>
    </row>
    <row r="27" spans="1:10" ht="19.5" customHeight="1">
      <c r="A27" s="31">
        <v>3</v>
      </c>
      <c r="B27" s="13" t="s">
        <v>218</v>
      </c>
      <c r="C27" s="206" t="s">
        <v>111</v>
      </c>
      <c r="D27" s="206" t="s">
        <v>109</v>
      </c>
      <c r="E27" s="235" t="s">
        <v>19</v>
      </c>
      <c r="F27" s="68"/>
      <c r="G27" s="68">
        <v>680.1</v>
      </c>
      <c r="H27" s="68"/>
      <c r="I27" s="51"/>
      <c r="J27" s="51"/>
    </row>
    <row r="28" spans="1:10" ht="19.5" customHeight="1">
      <c r="A28" s="13">
        <v>4</v>
      </c>
      <c r="B28" s="13" t="s">
        <v>225</v>
      </c>
      <c r="C28" s="206" t="s">
        <v>111</v>
      </c>
      <c r="D28" s="206" t="s">
        <v>109</v>
      </c>
      <c r="E28" s="235" t="s">
        <v>20</v>
      </c>
      <c r="F28" s="68"/>
      <c r="G28" s="68">
        <v>1225.3</v>
      </c>
      <c r="H28" s="68"/>
      <c r="I28" s="51"/>
      <c r="J28" s="51"/>
    </row>
    <row r="29" spans="1:10" ht="19.5" customHeight="1">
      <c r="A29" s="31">
        <v>5</v>
      </c>
      <c r="B29" s="13" t="s">
        <v>233</v>
      </c>
      <c r="C29" s="206" t="s">
        <v>111</v>
      </c>
      <c r="D29" s="206" t="s">
        <v>109</v>
      </c>
      <c r="E29" s="235" t="s">
        <v>21</v>
      </c>
      <c r="F29" s="68"/>
      <c r="G29" s="68">
        <v>21.8</v>
      </c>
      <c r="H29" s="68"/>
      <c r="I29" s="51"/>
      <c r="J29" s="51"/>
    </row>
    <row r="30" spans="1:10" ht="19.5" customHeight="1">
      <c r="A30" s="13">
        <v>6</v>
      </c>
      <c r="B30" s="13" t="s">
        <v>242</v>
      </c>
      <c r="C30" s="206" t="s">
        <v>111</v>
      </c>
      <c r="D30" s="206" t="s">
        <v>109</v>
      </c>
      <c r="E30" s="235" t="s">
        <v>22</v>
      </c>
      <c r="F30" s="68"/>
      <c r="G30" s="68">
        <v>764.8</v>
      </c>
      <c r="H30" s="68"/>
      <c r="I30" s="51"/>
      <c r="J30" s="51"/>
    </row>
    <row r="31" spans="1:12" ht="19.5" customHeight="1">
      <c r="A31" s="31">
        <v>7</v>
      </c>
      <c r="B31" s="13" t="s">
        <v>248</v>
      </c>
      <c r="C31" s="206" t="s">
        <v>111</v>
      </c>
      <c r="D31" s="206" t="s">
        <v>109</v>
      </c>
      <c r="E31" s="235" t="s">
        <v>23</v>
      </c>
      <c r="F31" s="68"/>
      <c r="G31" s="59">
        <v>1082</v>
      </c>
      <c r="H31" s="68"/>
      <c r="I31" s="51"/>
      <c r="J31" s="51"/>
      <c r="L31" s="7"/>
    </row>
    <row r="32" spans="1:10" ht="19.5" customHeight="1">
      <c r="A32" s="13">
        <v>8</v>
      </c>
      <c r="B32" s="13" t="s">
        <v>256</v>
      </c>
      <c r="C32" s="206" t="s">
        <v>111</v>
      </c>
      <c r="D32" s="206" t="s">
        <v>109</v>
      </c>
      <c r="E32" s="235" t="s">
        <v>24</v>
      </c>
      <c r="F32" s="68"/>
      <c r="G32" s="68">
        <v>1353.1</v>
      </c>
      <c r="H32" s="68"/>
      <c r="I32" s="51"/>
      <c r="J32" s="51"/>
    </row>
    <row r="33" spans="1:10" ht="19.5" customHeight="1" thickBot="1">
      <c r="A33" s="23">
        <v>9</v>
      </c>
      <c r="B33" s="23" t="s">
        <v>183</v>
      </c>
      <c r="C33" s="212" t="s">
        <v>111</v>
      </c>
      <c r="D33" s="212" t="s">
        <v>110</v>
      </c>
      <c r="E33" s="236" t="s">
        <v>25</v>
      </c>
      <c r="F33" s="69"/>
      <c r="G33" s="69">
        <v>73.4</v>
      </c>
      <c r="H33" s="69"/>
      <c r="I33" s="51"/>
      <c r="J33" s="51"/>
    </row>
    <row r="34" spans="1:10" s="42" customFormat="1" ht="19.5" customHeight="1" thickBot="1">
      <c r="A34" s="37"/>
      <c r="B34" s="38" t="s">
        <v>283</v>
      </c>
      <c r="C34" s="229"/>
      <c r="D34" s="53"/>
      <c r="E34" s="54"/>
      <c r="F34" s="82">
        <f>SUM(F25:F33)</f>
        <v>0</v>
      </c>
      <c r="G34" s="82">
        <f>SUM(G25:G33)</f>
        <v>9392.1</v>
      </c>
      <c r="H34" s="151"/>
      <c r="I34" s="134"/>
      <c r="J34" s="134"/>
    </row>
    <row r="35" spans="1:20" s="42" customFormat="1" ht="19.5" customHeight="1">
      <c r="A35" s="31">
        <v>1</v>
      </c>
      <c r="B35" s="76" t="s">
        <v>333</v>
      </c>
      <c r="C35" s="194" t="s">
        <v>349</v>
      </c>
      <c r="D35" s="194" t="s">
        <v>109</v>
      </c>
      <c r="E35" s="195" t="s">
        <v>325</v>
      </c>
      <c r="F35" s="119">
        <v>2929.8</v>
      </c>
      <c r="G35" s="150">
        <v>254.4</v>
      </c>
      <c r="H35" s="59">
        <f aca="true" t="shared" si="1" ref="H35:H97">G35/F35*100</f>
        <v>8.683186565635879</v>
      </c>
      <c r="I35" s="134"/>
      <c r="J35" s="134"/>
      <c r="M35" s="92"/>
      <c r="N35" s="92"/>
      <c r="O35" s="92"/>
      <c r="Q35" s="2"/>
      <c r="R35" s="2"/>
      <c r="S35" s="2"/>
      <c r="T35" s="2"/>
    </row>
    <row r="36" spans="1:20" s="42" customFormat="1" ht="19.5" customHeight="1">
      <c r="A36" s="13">
        <v>2</v>
      </c>
      <c r="B36" s="83" t="s">
        <v>334</v>
      </c>
      <c r="C36" s="206" t="s">
        <v>349</v>
      </c>
      <c r="D36" s="206" t="s">
        <v>109</v>
      </c>
      <c r="E36" s="191" t="s">
        <v>326</v>
      </c>
      <c r="F36" s="121">
        <v>230.8</v>
      </c>
      <c r="G36" s="152">
        <v>0</v>
      </c>
      <c r="H36" s="59">
        <f t="shared" si="1"/>
        <v>0</v>
      </c>
      <c r="I36" s="134"/>
      <c r="J36" s="134"/>
      <c r="L36" s="92"/>
      <c r="M36" s="92"/>
      <c r="N36" s="92"/>
      <c r="O36" s="92"/>
      <c r="Q36" s="2"/>
      <c r="R36" s="2"/>
      <c r="S36" s="2"/>
      <c r="T36" s="2"/>
    </row>
    <row r="37" spans="1:20" s="42" customFormat="1" ht="19.5" customHeight="1">
      <c r="A37" s="13">
        <v>3</v>
      </c>
      <c r="B37" s="83" t="s">
        <v>335</v>
      </c>
      <c r="C37" s="206" t="s">
        <v>349</v>
      </c>
      <c r="D37" s="206" t="s">
        <v>109</v>
      </c>
      <c r="E37" s="191" t="s">
        <v>327</v>
      </c>
      <c r="F37" s="121">
        <v>75.2</v>
      </c>
      <c r="G37" s="152">
        <v>14.9</v>
      </c>
      <c r="H37" s="59">
        <f t="shared" si="1"/>
        <v>19.81382978723404</v>
      </c>
      <c r="I37" s="134"/>
      <c r="J37" s="134"/>
      <c r="L37" s="92"/>
      <c r="M37" s="92"/>
      <c r="N37" s="92"/>
      <c r="O37" s="92"/>
      <c r="Q37" s="2"/>
      <c r="R37" s="2"/>
      <c r="S37" s="2"/>
      <c r="T37" s="2"/>
    </row>
    <row r="38" spans="1:20" s="42" customFormat="1" ht="19.5" customHeight="1">
      <c r="A38" s="13">
        <v>4</v>
      </c>
      <c r="B38" s="83" t="s">
        <v>336</v>
      </c>
      <c r="C38" s="206" t="s">
        <v>349</v>
      </c>
      <c r="D38" s="206" t="s">
        <v>109</v>
      </c>
      <c r="E38" s="191" t="s">
        <v>328</v>
      </c>
      <c r="F38" s="121">
        <v>277.1</v>
      </c>
      <c r="G38" s="152">
        <v>0</v>
      </c>
      <c r="H38" s="59">
        <f t="shared" si="1"/>
        <v>0</v>
      </c>
      <c r="I38" s="134"/>
      <c r="J38" s="134"/>
      <c r="L38" s="92"/>
      <c r="M38" s="92"/>
      <c r="N38" s="92"/>
      <c r="O38" s="92"/>
      <c r="Q38" s="2"/>
      <c r="R38" s="2"/>
      <c r="S38" s="2"/>
      <c r="T38" s="2"/>
    </row>
    <row r="39" spans="1:20" s="42" customFormat="1" ht="19.5" customHeight="1">
      <c r="A39" s="13">
        <v>5</v>
      </c>
      <c r="B39" s="83" t="s">
        <v>337</v>
      </c>
      <c r="C39" s="206" t="s">
        <v>349</v>
      </c>
      <c r="D39" s="209" t="s">
        <v>109</v>
      </c>
      <c r="E39" s="191" t="s">
        <v>329</v>
      </c>
      <c r="F39" s="121">
        <v>64.3</v>
      </c>
      <c r="G39" s="152">
        <v>0</v>
      </c>
      <c r="H39" s="59">
        <f t="shared" si="1"/>
        <v>0</v>
      </c>
      <c r="I39" s="134"/>
      <c r="J39" s="134"/>
      <c r="L39" s="92"/>
      <c r="M39" s="92"/>
      <c r="N39" s="92"/>
      <c r="O39" s="92"/>
      <c r="Q39" s="2"/>
      <c r="R39" s="2"/>
      <c r="S39" s="2"/>
      <c r="T39" s="2"/>
    </row>
    <row r="40" spans="1:20" s="42" customFormat="1" ht="19.5" customHeight="1">
      <c r="A40" s="13">
        <v>6</v>
      </c>
      <c r="B40" s="83" t="s">
        <v>338</v>
      </c>
      <c r="C40" s="206" t="s">
        <v>349</v>
      </c>
      <c r="D40" s="206" t="s">
        <v>109</v>
      </c>
      <c r="E40" s="191" t="s">
        <v>330</v>
      </c>
      <c r="F40" s="121">
        <v>38.3</v>
      </c>
      <c r="G40" s="152">
        <v>0</v>
      </c>
      <c r="H40" s="59">
        <f t="shared" si="1"/>
        <v>0</v>
      </c>
      <c r="I40" s="134"/>
      <c r="J40" s="134"/>
      <c r="L40" s="92"/>
      <c r="M40" s="92"/>
      <c r="N40" s="92"/>
      <c r="O40" s="92"/>
      <c r="Q40" s="2"/>
      <c r="R40" s="2"/>
      <c r="S40" s="2"/>
      <c r="T40" s="2"/>
    </row>
    <row r="41" spans="1:20" s="42" customFormat="1" ht="19.5" customHeight="1">
      <c r="A41" s="13">
        <v>7</v>
      </c>
      <c r="B41" s="83" t="s">
        <v>339</v>
      </c>
      <c r="C41" s="206" t="s">
        <v>349</v>
      </c>
      <c r="D41" s="206" t="s">
        <v>109</v>
      </c>
      <c r="E41" s="191" t="s">
        <v>331</v>
      </c>
      <c r="F41" s="121">
        <v>22.6</v>
      </c>
      <c r="G41" s="152">
        <v>0</v>
      </c>
      <c r="H41" s="59">
        <f t="shared" si="1"/>
        <v>0</v>
      </c>
      <c r="I41" s="134"/>
      <c r="J41" s="134"/>
      <c r="L41" s="92"/>
      <c r="M41" s="92"/>
      <c r="N41" s="92"/>
      <c r="O41" s="92"/>
      <c r="Q41" s="2"/>
      <c r="R41" s="2"/>
      <c r="S41" s="2"/>
      <c r="T41" s="2"/>
    </row>
    <row r="42" spans="1:20" s="42" customFormat="1" ht="19.5" customHeight="1" thickBot="1">
      <c r="A42" s="23">
        <v>8</v>
      </c>
      <c r="B42" s="84" t="s">
        <v>340</v>
      </c>
      <c r="C42" s="212" t="s">
        <v>349</v>
      </c>
      <c r="D42" s="214" t="s">
        <v>109</v>
      </c>
      <c r="E42" s="199" t="s">
        <v>332</v>
      </c>
      <c r="F42" s="122">
        <v>644.4</v>
      </c>
      <c r="G42" s="153">
        <v>0</v>
      </c>
      <c r="H42" s="59">
        <f t="shared" si="1"/>
        <v>0</v>
      </c>
      <c r="I42" s="134"/>
      <c r="J42" s="134"/>
      <c r="L42" s="92"/>
      <c r="M42" s="92"/>
      <c r="N42" s="92"/>
      <c r="O42" s="92"/>
      <c r="Q42" s="2"/>
      <c r="R42" s="2"/>
      <c r="S42" s="2"/>
      <c r="T42" s="2"/>
    </row>
    <row r="43" spans="1:20" s="42" customFormat="1" ht="19.5" customHeight="1" thickBot="1">
      <c r="A43" s="85"/>
      <c r="B43" s="38" t="s">
        <v>353</v>
      </c>
      <c r="C43" s="75"/>
      <c r="D43" s="75"/>
      <c r="E43" s="75"/>
      <c r="F43" s="82">
        <f>SUM(F35:F42)</f>
        <v>4282.5</v>
      </c>
      <c r="G43" s="82">
        <f>SUM(G35:G42)</f>
        <v>269.3</v>
      </c>
      <c r="H43" s="59">
        <f t="shared" si="1"/>
        <v>6.288382953882079</v>
      </c>
      <c r="I43" s="134"/>
      <c r="J43" s="134"/>
      <c r="L43" s="92"/>
      <c r="M43" s="92"/>
      <c r="N43" s="92"/>
      <c r="O43" s="92"/>
      <c r="Q43" s="2"/>
      <c r="R43" s="2"/>
      <c r="S43" s="2"/>
      <c r="T43" s="2"/>
    </row>
    <row r="44" spans="1:20" s="42" customFormat="1" ht="19.5" customHeight="1">
      <c r="A44" s="31">
        <v>1</v>
      </c>
      <c r="B44" s="76" t="s">
        <v>341</v>
      </c>
      <c r="C44" s="194" t="s">
        <v>349</v>
      </c>
      <c r="D44" s="194" t="s">
        <v>110</v>
      </c>
      <c r="E44" s="195" t="s">
        <v>317</v>
      </c>
      <c r="F44" s="119">
        <v>10359</v>
      </c>
      <c r="G44" s="150">
        <v>1256.6</v>
      </c>
      <c r="H44" s="59">
        <f t="shared" si="1"/>
        <v>12.130514528429384</v>
      </c>
      <c r="I44" s="134"/>
      <c r="J44" s="134"/>
      <c r="L44" s="92"/>
      <c r="M44" s="92"/>
      <c r="N44" s="92"/>
      <c r="O44" s="92"/>
      <c r="Q44" s="2"/>
      <c r="R44" s="2"/>
      <c r="S44" s="2"/>
      <c r="T44" s="2"/>
    </row>
    <row r="45" spans="1:20" s="42" customFormat="1" ht="19.5" customHeight="1">
      <c r="A45" s="13">
        <v>2</v>
      </c>
      <c r="B45" s="83" t="s">
        <v>342</v>
      </c>
      <c r="C45" s="206" t="s">
        <v>349</v>
      </c>
      <c r="D45" s="206" t="s">
        <v>110</v>
      </c>
      <c r="E45" s="191" t="s">
        <v>318</v>
      </c>
      <c r="F45" s="121">
        <v>4122.5</v>
      </c>
      <c r="G45" s="152">
        <v>184.4</v>
      </c>
      <c r="H45" s="59">
        <f t="shared" si="1"/>
        <v>4.47301394784718</v>
      </c>
      <c r="I45" s="134"/>
      <c r="J45" s="134"/>
      <c r="L45" s="92"/>
      <c r="M45" s="92"/>
      <c r="N45" s="92"/>
      <c r="O45" s="92"/>
      <c r="Q45" s="2"/>
      <c r="R45" s="2"/>
      <c r="S45" s="2"/>
      <c r="T45" s="2"/>
    </row>
    <row r="46" spans="1:20" s="42" customFormat="1" ht="19.5" customHeight="1">
      <c r="A46" s="13">
        <v>3</v>
      </c>
      <c r="B46" s="83" t="s">
        <v>343</v>
      </c>
      <c r="C46" s="206" t="s">
        <v>349</v>
      </c>
      <c r="D46" s="206" t="s">
        <v>110</v>
      </c>
      <c r="E46" s="191" t="s">
        <v>319</v>
      </c>
      <c r="F46" s="121">
        <v>2429</v>
      </c>
      <c r="G46" s="152">
        <v>6.3</v>
      </c>
      <c r="H46" s="59">
        <f t="shared" si="1"/>
        <v>0.25936599423631124</v>
      </c>
      <c r="I46" s="134"/>
      <c r="J46" s="134"/>
      <c r="L46" s="92"/>
      <c r="M46" s="92"/>
      <c r="N46" s="92"/>
      <c r="O46" s="92"/>
      <c r="Q46" s="2"/>
      <c r="R46" s="2"/>
      <c r="S46" s="2"/>
      <c r="T46" s="2"/>
    </row>
    <row r="47" spans="1:20" s="42" customFormat="1" ht="19.5" customHeight="1">
      <c r="A47" s="13">
        <v>4</v>
      </c>
      <c r="B47" s="83" t="s">
        <v>344</v>
      </c>
      <c r="C47" s="206" t="s">
        <v>349</v>
      </c>
      <c r="D47" s="206" t="s">
        <v>110</v>
      </c>
      <c r="E47" s="191" t="s">
        <v>320</v>
      </c>
      <c r="F47" s="121">
        <v>2676.2</v>
      </c>
      <c r="G47" s="152">
        <v>3.3</v>
      </c>
      <c r="H47" s="59">
        <f t="shared" si="1"/>
        <v>0.12330916971825723</v>
      </c>
      <c r="I47" s="134"/>
      <c r="J47" s="134"/>
      <c r="L47" s="92"/>
      <c r="M47" s="92"/>
      <c r="N47" s="92"/>
      <c r="O47" s="92"/>
      <c r="Q47" s="2"/>
      <c r="R47" s="2"/>
      <c r="S47" s="2"/>
      <c r="T47" s="2"/>
    </row>
    <row r="48" spans="1:20" s="42" customFormat="1" ht="19.5" customHeight="1">
      <c r="A48" s="13">
        <v>5</v>
      </c>
      <c r="B48" s="83" t="s">
        <v>345</v>
      </c>
      <c r="C48" s="206" t="s">
        <v>349</v>
      </c>
      <c r="D48" s="206" t="s">
        <v>110</v>
      </c>
      <c r="E48" s="191" t="s">
        <v>322</v>
      </c>
      <c r="F48" s="121">
        <v>1284.5</v>
      </c>
      <c r="G48" s="121">
        <v>606.3</v>
      </c>
      <c r="H48" s="59">
        <f t="shared" si="1"/>
        <v>47.20124562086415</v>
      </c>
      <c r="I48" s="134"/>
      <c r="J48" s="134"/>
      <c r="L48" s="92"/>
      <c r="M48" s="92"/>
      <c r="N48" s="92"/>
      <c r="O48" s="92"/>
      <c r="Q48" s="2"/>
      <c r="R48" s="2"/>
      <c r="S48" s="2"/>
      <c r="T48" s="2"/>
    </row>
    <row r="49" spans="1:20" s="42" customFormat="1" ht="19.5" customHeight="1">
      <c r="A49" s="13">
        <v>6</v>
      </c>
      <c r="B49" s="83" t="s">
        <v>346</v>
      </c>
      <c r="C49" s="206" t="s">
        <v>349</v>
      </c>
      <c r="D49" s="206" t="s">
        <v>110</v>
      </c>
      <c r="E49" s="191" t="s">
        <v>323</v>
      </c>
      <c r="F49" s="121">
        <v>2979.9</v>
      </c>
      <c r="G49" s="152">
        <v>115.6</v>
      </c>
      <c r="H49" s="59">
        <f t="shared" si="1"/>
        <v>3.879324809557368</v>
      </c>
      <c r="I49" s="134"/>
      <c r="J49" s="134"/>
      <c r="L49" s="92"/>
      <c r="M49" s="92"/>
      <c r="N49" s="92"/>
      <c r="O49" s="92"/>
      <c r="Q49" s="2"/>
      <c r="R49" s="2"/>
      <c r="S49" s="2"/>
      <c r="T49" s="2"/>
    </row>
    <row r="50" spans="1:20" s="42" customFormat="1" ht="19.5" customHeight="1">
      <c r="A50" s="13">
        <v>7</v>
      </c>
      <c r="B50" s="83" t="s">
        <v>347</v>
      </c>
      <c r="C50" s="206" t="s">
        <v>349</v>
      </c>
      <c r="D50" s="206" t="s">
        <v>110</v>
      </c>
      <c r="E50" s="191" t="s">
        <v>324</v>
      </c>
      <c r="F50" s="121">
        <v>1117.2</v>
      </c>
      <c r="G50" s="152">
        <v>418</v>
      </c>
      <c r="H50" s="59">
        <f t="shared" si="1"/>
        <v>37.414965986394556</v>
      </c>
      <c r="I50" s="134"/>
      <c r="J50" s="134"/>
      <c r="L50" s="92"/>
      <c r="M50" s="92"/>
      <c r="N50" s="92"/>
      <c r="O50" s="92"/>
      <c r="Q50" s="2"/>
      <c r="R50" s="2"/>
      <c r="S50" s="2"/>
      <c r="T50" s="2"/>
    </row>
    <row r="51" spans="1:20" s="42" customFormat="1" ht="19.5" customHeight="1" thickBot="1">
      <c r="A51" s="23">
        <v>8</v>
      </c>
      <c r="B51" s="84" t="s">
        <v>348</v>
      </c>
      <c r="C51" s="212" t="s">
        <v>349</v>
      </c>
      <c r="D51" s="212" t="s">
        <v>110</v>
      </c>
      <c r="E51" s="199" t="s">
        <v>321</v>
      </c>
      <c r="F51" s="122">
        <v>3670.8</v>
      </c>
      <c r="G51" s="153">
        <v>97.4</v>
      </c>
      <c r="H51" s="59">
        <f t="shared" si="1"/>
        <v>2.653372561839381</v>
      </c>
      <c r="I51" s="134"/>
      <c r="J51" s="134"/>
      <c r="L51" s="92"/>
      <c r="M51" s="92"/>
      <c r="N51" s="92"/>
      <c r="O51" s="92"/>
      <c r="Q51" s="2"/>
      <c r="R51" s="2"/>
      <c r="S51" s="2"/>
      <c r="T51" s="2"/>
    </row>
    <row r="52" spans="1:20" s="42" customFormat="1" ht="19.5" customHeight="1" thickBot="1">
      <c r="A52" s="37"/>
      <c r="B52" s="38" t="s">
        <v>354</v>
      </c>
      <c r="C52" s="229"/>
      <c r="D52" s="39"/>
      <c r="E52" s="87"/>
      <c r="F52" s="82">
        <f>SUM(F44:F51)</f>
        <v>28639.100000000002</v>
      </c>
      <c r="G52" s="82">
        <f>SUM(G44:G51)</f>
        <v>2687.8999999999996</v>
      </c>
      <c r="H52" s="59">
        <f t="shared" si="1"/>
        <v>9.385420631234918</v>
      </c>
      <c r="I52" s="134"/>
      <c r="J52" s="134"/>
      <c r="L52" s="92"/>
      <c r="M52" s="92"/>
      <c r="N52" s="92"/>
      <c r="O52" s="92"/>
      <c r="Q52" s="2"/>
      <c r="R52" s="2"/>
      <c r="S52" s="2"/>
      <c r="T52" s="2"/>
    </row>
    <row r="53" spans="1:12" ht="19.5" customHeight="1">
      <c r="A53" s="13">
        <v>1</v>
      </c>
      <c r="B53" s="13" t="s">
        <v>184</v>
      </c>
      <c r="C53" s="206" t="s">
        <v>118</v>
      </c>
      <c r="D53" s="206" t="s">
        <v>119</v>
      </c>
      <c r="E53" s="197" t="s">
        <v>28</v>
      </c>
      <c r="F53" s="59">
        <v>1000</v>
      </c>
      <c r="G53" s="59">
        <v>1347.2</v>
      </c>
      <c r="H53" s="59">
        <f t="shared" si="1"/>
        <v>134.72</v>
      </c>
      <c r="I53" s="131"/>
      <c r="J53" s="131"/>
      <c r="L53" s="7"/>
    </row>
    <row r="54" spans="1:12" ht="19.5" customHeight="1" thickBot="1">
      <c r="A54" s="23">
        <v>2</v>
      </c>
      <c r="B54" s="23" t="s">
        <v>185</v>
      </c>
      <c r="C54" s="212" t="s">
        <v>118</v>
      </c>
      <c r="D54" s="212" t="s">
        <v>120</v>
      </c>
      <c r="E54" s="199" t="s">
        <v>29</v>
      </c>
      <c r="F54" s="142">
        <v>400</v>
      </c>
      <c r="G54" s="142">
        <v>449.8</v>
      </c>
      <c r="H54" s="59">
        <f t="shared" si="1"/>
        <v>112.45</v>
      </c>
      <c r="I54" s="131"/>
      <c r="J54" s="131"/>
      <c r="L54" s="7"/>
    </row>
    <row r="55" spans="1:10" s="42" customFormat="1" ht="15.75" thickBot="1">
      <c r="A55" s="37"/>
      <c r="B55" s="38" t="s">
        <v>284</v>
      </c>
      <c r="C55" s="229"/>
      <c r="D55" s="230"/>
      <c r="E55" s="237"/>
      <c r="F55" s="82">
        <f>SUM(F53:F54)</f>
        <v>1400</v>
      </c>
      <c r="G55" s="82">
        <f>SUM(G53:G54)</f>
        <v>1797</v>
      </c>
      <c r="H55" s="59">
        <f t="shared" si="1"/>
        <v>128.35714285714286</v>
      </c>
      <c r="I55" s="135"/>
      <c r="J55" s="135"/>
    </row>
    <row r="56" spans="1:10" ht="30">
      <c r="A56" s="31">
        <v>1</v>
      </c>
      <c r="B56" s="32" t="s">
        <v>187</v>
      </c>
      <c r="C56" s="194" t="s">
        <v>121</v>
      </c>
      <c r="D56" s="194" t="s">
        <v>122</v>
      </c>
      <c r="E56" s="195" t="s">
        <v>30</v>
      </c>
      <c r="F56" s="143">
        <v>4476.6</v>
      </c>
      <c r="G56" s="143">
        <v>402.3</v>
      </c>
      <c r="H56" s="59">
        <f t="shared" si="1"/>
        <v>8.986731001206271</v>
      </c>
      <c r="I56" s="51"/>
      <c r="J56" s="51"/>
    </row>
    <row r="57" spans="1:12" ht="30">
      <c r="A57" s="13">
        <v>2</v>
      </c>
      <c r="B57" s="17" t="s">
        <v>215</v>
      </c>
      <c r="C57" s="206" t="s">
        <v>121</v>
      </c>
      <c r="D57" s="206" t="s">
        <v>122</v>
      </c>
      <c r="E57" s="191" t="s">
        <v>161</v>
      </c>
      <c r="F57" s="68">
        <v>659.8</v>
      </c>
      <c r="G57" s="59">
        <v>311.7</v>
      </c>
      <c r="H57" s="59">
        <f t="shared" si="1"/>
        <v>47.24158836010913</v>
      </c>
      <c r="I57" s="51"/>
      <c r="J57" s="51"/>
      <c r="L57" s="7"/>
    </row>
    <row r="58" spans="1:10" ht="30">
      <c r="A58" s="31">
        <v>3</v>
      </c>
      <c r="B58" s="17" t="s">
        <v>221</v>
      </c>
      <c r="C58" s="206" t="s">
        <v>121</v>
      </c>
      <c r="D58" s="206" t="s">
        <v>122</v>
      </c>
      <c r="E58" s="191" t="s">
        <v>31</v>
      </c>
      <c r="F58" s="68">
        <v>7439.7</v>
      </c>
      <c r="G58" s="68">
        <v>359.6</v>
      </c>
      <c r="H58" s="59">
        <f t="shared" si="1"/>
        <v>4.833528233665336</v>
      </c>
      <c r="I58" s="51"/>
      <c r="J58" s="51"/>
    </row>
    <row r="59" spans="1:10" ht="30">
      <c r="A59" s="13">
        <v>4</v>
      </c>
      <c r="B59" s="17" t="s">
        <v>228</v>
      </c>
      <c r="C59" s="206" t="s">
        <v>121</v>
      </c>
      <c r="D59" s="206" t="s">
        <v>122</v>
      </c>
      <c r="E59" s="191" t="s">
        <v>32</v>
      </c>
      <c r="F59" s="68">
        <v>2492.8</v>
      </c>
      <c r="G59" s="68">
        <v>605.2</v>
      </c>
      <c r="H59" s="59">
        <f t="shared" si="1"/>
        <v>24.277920410783054</v>
      </c>
      <c r="I59" s="51"/>
      <c r="J59" s="51"/>
    </row>
    <row r="60" spans="1:10" ht="19.5" customHeight="1">
      <c r="A60" s="31">
        <v>5</v>
      </c>
      <c r="B60" s="13" t="s">
        <v>235</v>
      </c>
      <c r="C60" s="206" t="s">
        <v>121</v>
      </c>
      <c r="D60" s="206" t="s">
        <v>122</v>
      </c>
      <c r="E60" s="191" t="s">
        <v>167</v>
      </c>
      <c r="F60" s="68">
        <v>178.1</v>
      </c>
      <c r="G60" s="68">
        <v>128.6</v>
      </c>
      <c r="H60" s="59">
        <f t="shared" si="1"/>
        <v>72.20662549129703</v>
      </c>
      <c r="I60" s="51"/>
      <c r="J60" s="51"/>
    </row>
    <row r="61" spans="1:12" ht="19.5" customHeight="1">
      <c r="A61" s="13">
        <v>6</v>
      </c>
      <c r="B61" s="13" t="s">
        <v>245</v>
      </c>
      <c r="C61" s="206" t="s">
        <v>121</v>
      </c>
      <c r="D61" s="206" t="s">
        <v>122</v>
      </c>
      <c r="E61" s="191" t="s">
        <v>33</v>
      </c>
      <c r="F61" s="59">
        <v>1435</v>
      </c>
      <c r="G61" s="59">
        <v>119.5</v>
      </c>
      <c r="H61" s="59">
        <f t="shared" si="1"/>
        <v>8.32752613240418</v>
      </c>
      <c r="I61" s="131"/>
      <c r="J61" s="131"/>
      <c r="L61" s="7"/>
    </row>
    <row r="62" spans="1:10" ht="19.5" customHeight="1">
      <c r="A62" s="31">
        <v>7</v>
      </c>
      <c r="B62" s="13" t="s">
        <v>250</v>
      </c>
      <c r="C62" s="206" t="s">
        <v>121</v>
      </c>
      <c r="D62" s="206" t="s">
        <v>122</v>
      </c>
      <c r="E62" s="191" t="s">
        <v>34</v>
      </c>
      <c r="F62" s="68">
        <v>621.1</v>
      </c>
      <c r="G62" s="68">
        <v>602.6</v>
      </c>
      <c r="H62" s="59">
        <f t="shared" si="1"/>
        <v>97.021413620995</v>
      </c>
      <c r="I62" s="51"/>
      <c r="J62" s="51"/>
    </row>
    <row r="63" spans="1:10" ht="30">
      <c r="A63" s="13">
        <v>8</v>
      </c>
      <c r="B63" s="17" t="s">
        <v>258</v>
      </c>
      <c r="C63" s="206" t="s">
        <v>121</v>
      </c>
      <c r="D63" s="206" t="s">
        <v>122</v>
      </c>
      <c r="E63" s="191" t="s">
        <v>35</v>
      </c>
      <c r="F63" s="68">
        <v>672.6</v>
      </c>
      <c r="G63" s="68">
        <v>272.6</v>
      </c>
      <c r="H63" s="59">
        <f t="shared" si="1"/>
        <v>40.52928932500743</v>
      </c>
      <c r="I63" s="51"/>
      <c r="J63" s="51"/>
    </row>
    <row r="64" spans="1:10" ht="30">
      <c r="A64" s="31">
        <v>9</v>
      </c>
      <c r="B64" s="17" t="s">
        <v>189</v>
      </c>
      <c r="C64" s="206" t="s">
        <v>121</v>
      </c>
      <c r="D64" s="206" t="s">
        <v>126</v>
      </c>
      <c r="E64" s="191" t="s">
        <v>38</v>
      </c>
      <c r="F64" s="68">
        <v>582.9</v>
      </c>
      <c r="G64" s="68">
        <v>322.7</v>
      </c>
      <c r="H64" s="59">
        <f t="shared" si="1"/>
        <v>55.361125407445535</v>
      </c>
      <c r="I64" s="51"/>
      <c r="J64" s="51"/>
    </row>
    <row r="65" spans="1:12" ht="30">
      <c r="A65" s="13">
        <v>10</v>
      </c>
      <c r="B65" s="17" t="s">
        <v>214</v>
      </c>
      <c r="C65" s="206" t="s">
        <v>121</v>
      </c>
      <c r="D65" s="206" t="s">
        <v>126</v>
      </c>
      <c r="E65" s="191" t="s">
        <v>37</v>
      </c>
      <c r="F65" s="68">
        <v>300.3</v>
      </c>
      <c r="G65" s="59">
        <v>165</v>
      </c>
      <c r="H65" s="59">
        <f t="shared" si="1"/>
        <v>54.94505494505494</v>
      </c>
      <c r="I65" s="51"/>
      <c r="J65" s="51"/>
      <c r="L65" s="7"/>
    </row>
    <row r="66" spans="1:10" ht="30">
      <c r="A66" s="31">
        <v>11</v>
      </c>
      <c r="B66" s="17" t="s">
        <v>229</v>
      </c>
      <c r="C66" s="206" t="s">
        <v>121</v>
      </c>
      <c r="D66" s="206" t="s">
        <v>126</v>
      </c>
      <c r="E66" s="191" t="s">
        <v>166</v>
      </c>
      <c r="F66" s="59">
        <v>285</v>
      </c>
      <c r="G66" s="68">
        <v>413.2</v>
      </c>
      <c r="H66" s="59">
        <f t="shared" si="1"/>
        <v>144.98245614035088</v>
      </c>
      <c r="I66" s="51"/>
      <c r="J66" s="51"/>
    </row>
    <row r="67" spans="1:10" ht="19.5" customHeight="1">
      <c r="A67" s="13">
        <v>12</v>
      </c>
      <c r="B67" s="13" t="s">
        <v>237</v>
      </c>
      <c r="C67" s="206" t="s">
        <v>121</v>
      </c>
      <c r="D67" s="206" t="s">
        <v>126</v>
      </c>
      <c r="E67" s="191" t="s">
        <v>143</v>
      </c>
      <c r="F67" s="68"/>
      <c r="G67" s="68">
        <v>0</v>
      </c>
      <c r="H67" s="59"/>
      <c r="I67" s="51"/>
      <c r="J67" s="51"/>
    </row>
    <row r="68" spans="1:12" ht="19.5" customHeight="1">
      <c r="A68" s="31">
        <v>13</v>
      </c>
      <c r="B68" s="12" t="s">
        <v>252</v>
      </c>
      <c r="C68" s="206" t="s">
        <v>121</v>
      </c>
      <c r="D68" s="206" t="s">
        <v>126</v>
      </c>
      <c r="E68" s="191" t="s">
        <v>289</v>
      </c>
      <c r="F68" s="59">
        <v>392</v>
      </c>
      <c r="G68" s="59">
        <v>240</v>
      </c>
      <c r="H68" s="59">
        <f t="shared" si="1"/>
        <v>61.224489795918366</v>
      </c>
      <c r="I68" s="51"/>
      <c r="J68" s="51"/>
      <c r="L68" s="7"/>
    </row>
    <row r="69" spans="1:12" ht="29.25" thickBot="1">
      <c r="A69" s="13">
        <v>14</v>
      </c>
      <c r="B69" s="30" t="s">
        <v>259</v>
      </c>
      <c r="C69" s="212" t="s">
        <v>121</v>
      </c>
      <c r="D69" s="212" t="s">
        <v>126</v>
      </c>
      <c r="E69" s="199" t="s">
        <v>155</v>
      </c>
      <c r="F69" s="142">
        <v>518</v>
      </c>
      <c r="G69" s="142">
        <v>370</v>
      </c>
      <c r="H69" s="59">
        <f t="shared" si="1"/>
        <v>71.42857142857143</v>
      </c>
      <c r="I69" s="51"/>
      <c r="J69" s="51"/>
      <c r="L69" s="7"/>
    </row>
    <row r="70" spans="1:10" s="42" customFormat="1" ht="33.75" customHeight="1" thickBot="1">
      <c r="A70" s="37"/>
      <c r="B70" s="41" t="s">
        <v>277</v>
      </c>
      <c r="C70" s="238"/>
      <c r="D70" s="239"/>
      <c r="E70" s="237"/>
      <c r="F70" s="74">
        <f>SUM(F56:F69)</f>
        <v>20053.899999999998</v>
      </c>
      <c r="G70" s="82">
        <f>SUM(G56:G69)</f>
        <v>4313</v>
      </c>
      <c r="H70" s="59">
        <f t="shared" si="1"/>
        <v>21.50703853115853</v>
      </c>
      <c r="I70" s="133"/>
      <c r="J70" s="133"/>
    </row>
    <row r="71" spans="1:12" ht="45">
      <c r="A71" s="13">
        <v>1</v>
      </c>
      <c r="B71" s="17" t="s">
        <v>188</v>
      </c>
      <c r="C71" s="206" t="s">
        <v>121</v>
      </c>
      <c r="D71" s="206" t="s">
        <v>124</v>
      </c>
      <c r="E71" s="195" t="s">
        <v>125</v>
      </c>
      <c r="F71" s="143"/>
      <c r="G71" s="91">
        <v>9</v>
      </c>
      <c r="H71" s="59"/>
      <c r="I71" s="51"/>
      <c r="J71" s="51"/>
      <c r="L71" s="7"/>
    </row>
    <row r="72" spans="1:12" ht="19.5" customHeight="1" thickBot="1">
      <c r="A72" s="23">
        <v>2</v>
      </c>
      <c r="B72" s="23" t="s">
        <v>251</v>
      </c>
      <c r="C72" s="212" t="s">
        <v>121</v>
      </c>
      <c r="D72" s="212" t="s">
        <v>124</v>
      </c>
      <c r="E72" s="199" t="s">
        <v>36</v>
      </c>
      <c r="F72" s="142">
        <v>4900</v>
      </c>
      <c r="G72" s="142">
        <v>3274.4</v>
      </c>
      <c r="H72" s="59">
        <f t="shared" si="1"/>
        <v>66.82448979591837</v>
      </c>
      <c r="I72" s="131"/>
      <c r="J72" s="131"/>
      <c r="L72" s="7"/>
    </row>
    <row r="73" spans="1:10" s="42" customFormat="1" ht="29.25" customHeight="1" thickBot="1">
      <c r="A73" s="37"/>
      <c r="B73" s="43" t="s">
        <v>278</v>
      </c>
      <c r="C73" s="229"/>
      <c r="D73" s="229"/>
      <c r="E73" s="240"/>
      <c r="F73" s="154">
        <f>SUM(F72)</f>
        <v>4900</v>
      </c>
      <c r="G73" s="154">
        <f>SUM(G71:G72)</f>
        <v>3283.4</v>
      </c>
      <c r="H73" s="59">
        <f t="shared" si="1"/>
        <v>67.00816326530612</v>
      </c>
      <c r="I73" s="131"/>
      <c r="J73" s="131"/>
    </row>
    <row r="74" spans="1:10" ht="27.75" customHeight="1">
      <c r="A74" s="13">
        <v>1</v>
      </c>
      <c r="B74" s="17" t="s">
        <v>190</v>
      </c>
      <c r="C74" s="206" t="s">
        <v>121</v>
      </c>
      <c r="D74" s="206" t="s">
        <v>127</v>
      </c>
      <c r="E74" s="191" t="s">
        <v>39</v>
      </c>
      <c r="F74" s="143">
        <v>671.1</v>
      </c>
      <c r="G74" s="143">
        <v>361.7</v>
      </c>
      <c r="H74" s="59">
        <f t="shared" si="1"/>
        <v>53.8965876918492</v>
      </c>
      <c r="I74" s="51"/>
      <c r="J74" s="51"/>
    </row>
    <row r="75" spans="1:10" ht="19.5" customHeight="1">
      <c r="A75" s="13">
        <v>2</v>
      </c>
      <c r="B75" s="13" t="s">
        <v>303</v>
      </c>
      <c r="C75" s="191" t="s">
        <v>121</v>
      </c>
      <c r="D75" s="191" t="s">
        <v>127</v>
      </c>
      <c r="E75" s="191" t="s">
        <v>304</v>
      </c>
      <c r="F75" s="68"/>
      <c r="G75" s="68">
        <v>0</v>
      </c>
      <c r="H75" s="59"/>
      <c r="I75" s="51"/>
      <c r="J75" s="51"/>
    </row>
    <row r="76" spans="1:10" ht="19.5" customHeight="1">
      <c r="A76" s="13">
        <v>3</v>
      </c>
      <c r="B76" s="13" t="s">
        <v>305</v>
      </c>
      <c r="C76" s="191" t="s">
        <v>121</v>
      </c>
      <c r="D76" s="191" t="s">
        <v>127</v>
      </c>
      <c r="E76" s="191" t="s">
        <v>306</v>
      </c>
      <c r="F76" s="59">
        <v>1140.6</v>
      </c>
      <c r="G76" s="59">
        <v>138</v>
      </c>
      <c r="H76" s="59"/>
      <c r="I76" s="131"/>
      <c r="J76" s="131"/>
    </row>
    <row r="77" spans="1:10" ht="19.5" customHeight="1">
      <c r="A77" s="13">
        <v>4</v>
      </c>
      <c r="B77" s="23" t="s">
        <v>368</v>
      </c>
      <c r="C77" s="199" t="s">
        <v>121</v>
      </c>
      <c r="D77" s="199" t="s">
        <v>127</v>
      </c>
      <c r="E77" s="199" t="s">
        <v>370</v>
      </c>
      <c r="F77" s="142"/>
      <c r="G77" s="69">
        <v>26.5</v>
      </c>
      <c r="H77" s="59"/>
      <c r="I77" s="131"/>
      <c r="J77" s="131"/>
    </row>
    <row r="78" spans="1:10" ht="19.5" customHeight="1" thickBot="1">
      <c r="A78" s="13">
        <v>5</v>
      </c>
      <c r="B78" s="23" t="s">
        <v>238</v>
      </c>
      <c r="C78" s="212" t="s">
        <v>121</v>
      </c>
      <c r="D78" s="212" t="s">
        <v>127</v>
      </c>
      <c r="E78" s="199" t="s">
        <v>145</v>
      </c>
      <c r="F78" s="69"/>
      <c r="G78" s="69"/>
      <c r="H78" s="59"/>
      <c r="I78" s="51"/>
      <c r="J78" s="51"/>
    </row>
    <row r="79" spans="1:10" s="42" customFormat="1" ht="20.25" customHeight="1" thickBot="1">
      <c r="A79" s="37"/>
      <c r="B79" s="43" t="s">
        <v>279</v>
      </c>
      <c r="C79" s="229"/>
      <c r="D79" s="229"/>
      <c r="E79" s="240"/>
      <c r="F79" s="74">
        <f>SUM(F74:F78)</f>
        <v>1811.6999999999998</v>
      </c>
      <c r="G79" s="82">
        <f>SUM(G74:G78)</f>
        <v>526.2</v>
      </c>
      <c r="H79" s="59">
        <f t="shared" si="1"/>
        <v>29.044543798642163</v>
      </c>
      <c r="I79" s="134"/>
      <c r="J79" s="134"/>
    </row>
    <row r="80" spans="1:12" ht="19.5" customHeight="1">
      <c r="A80" s="13">
        <v>1</v>
      </c>
      <c r="B80" s="13" t="s">
        <v>276</v>
      </c>
      <c r="C80" s="206" t="s">
        <v>148</v>
      </c>
      <c r="D80" s="206" t="s">
        <v>122</v>
      </c>
      <c r="E80" s="241" t="s">
        <v>275</v>
      </c>
      <c r="F80" s="91">
        <v>1038</v>
      </c>
      <c r="G80" s="91">
        <v>6672.5</v>
      </c>
      <c r="H80" s="59">
        <f t="shared" si="1"/>
        <v>642.8227360308285</v>
      </c>
      <c r="I80" s="111"/>
      <c r="J80" s="111">
        <v>6670.7</v>
      </c>
      <c r="L80" s="7"/>
    </row>
    <row r="81" spans="1:12" ht="19.5" customHeight="1">
      <c r="A81" s="13"/>
      <c r="B81" s="13" t="s">
        <v>374</v>
      </c>
      <c r="C81" s="191" t="s">
        <v>148</v>
      </c>
      <c r="D81" s="191" t="s">
        <v>122</v>
      </c>
      <c r="E81" s="191" t="s">
        <v>375</v>
      </c>
      <c r="F81" s="91"/>
      <c r="G81" s="91">
        <v>1208.7</v>
      </c>
      <c r="H81" s="59"/>
      <c r="I81" s="111"/>
      <c r="J81" s="111"/>
      <c r="L81" s="7"/>
    </row>
    <row r="82" spans="1:10" ht="19.5" customHeight="1">
      <c r="A82" s="13">
        <v>2</v>
      </c>
      <c r="B82" s="13" t="s">
        <v>230</v>
      </c>
      <c r="C82" s="206" t="s">
        <v>148</v>
      </c>
      <c r="D82" s="206" t="s">
        <v>122</v>
      </c>
      <c r="E82" s="191" t="s">
        <v>149</v>
      </c>
      <c r="F82" s="68"/>
      <c r="G82" s="68">
        <v>567.8</v>
      </c>
      <c r="H82" s="59"/>
      <c r="I82" s="51"/>
      <c r="J82" s="51"/>
    </row>
    <row r="83" spans="1:10" ht="19.5" customHeight="1">
      <c r="A83" s="13">
        <v>3</v>
      </c>
      <c r="B83" s="23" t="s">
        <v>253</v>
      </c>
      <c r="C83" s="212" t="s">
        <v>148</v>
      </c>
      <c r="D83" s="212" t="s">
        <v>122</v>
      </c>
      <c r="E83" s="199" t="s">
        <v>103</v>
      </c>
      <c r="F83" s="68"/>
      <c r="G83" s="152">
        <v>0</v>
      </c>
      <c r="H83" s="59"/>
      <c r="I83" s="51"/>
      <c r="J83" s="51"/>
    </row>
    <row r="84" spans="1:10" ht="19.5" customHeight="1">
      <c r="A84" s="36"/>
      <c r="B84" s="23" t="s">
        <v>290</v>
      </c>
      <c r="C84" s="212" t="s">
        <v>148</v>
      </c>
      <c r="D84" s="212" t="s">
        <v>122</v>
      </c>
      <c r="E84" s="199" t="s">
        <v>293</v>
      </c>
      <c r="F84" s="68"/>
      <c r="G84" s="68">
        <v>166.6</v>
      </c>
      <c r="H84" s="59"/>
      <c r="I84" s="51"/>
      <c r="J84" s="51"/>
    </row>
    <row r="85" spans="1:10" ht="19.5" customHeight="1" thickBot="1">
      <c r="A85" s="44"/>
      <c r="B85" s="45" t="s">
        <v>291</v>
      </c>
      <c r="C85" s="242" t="s">
        <v>148</v>
      </c>
      <c r="D85" s="242" t="s">
        <v>122</v>
      </c>
      <c r="E85" s="243" t="s">
        <v>292</v>
      </c>
      <c r="F85" s="69"/>
      <c r="G85" s="69">
        <v>0</v>
      </c>
      <c r="H85" s="59"/>
      <c r="I85" s="51"/>
      <c r="J85" s="51"/>
    </row>
    <row r="86" spans="1:10" s="42" customFormat="1" ht="19.5" customHeight="1" thickBot="1">
      <c r="A86" s="37"/>
      <c r="B86" s="38" t="s">
        <v>280</v>
      </c>
      <c r="C86" s="238"/>
      <c r="D86" s="239"/>
      <c r="E86" s="244"/>
      <c r="F86" s="72">
        <f>SUM(F80:F85)</f>
        <v>1038</v>
      </c>
      <c r="G86" s="72">
        <f>SUM(G80:G85)</f>
        <v>8615.6</v>
      </c>
      <c r="H86" s="59">
        <f t="shared" si="1"/>
        <v>830.0192678227361</v>
      </c>
      <c r="I86" s="126"/>
      <c r="J86" s="126"/>
    </row>
    <row r="87" spans="1:12" ht="45.75" thickBot="1">
      <c r="A87" s="34">
        <v>1</v>
      </c>
      <c r="B87" s="35" t="s">
        <v>191</v>
      </c>
      <c r="C87" s="245" t="s">
        <v>128</v>
      </c>
      <c r="D87" s="245" t="s">
        <v>122</v>
      </c>
      <c r="E87" s="193" t="s">
        <v>40</v>
      </c>
      <c r="F87" s="155"/>
      <c r="G87" s="156">
        <v>200</v>
      </c>
      <c r="H87" s="59"/>
      <c r="I87" s="51"/>
      <c r="J87" s="51"/>
      <c r="L87" s="7"/>
    </row>
    <row r="88" spans="1:10" s="42" customFormat="1" ht="19.5" customHeight="1" thickBot="1">
      <c r="A88" s="37"/>
      <c r="B88" s="41" t="s">
        <v>287</v>
      </c>
      <c r="C88" s="229"/>
      <c r="D88" s="229"/>
      <c r="E88" s="246"/>
      <c r="F88" s="74"/>
      <c r="G88" s="82">
        <f>SUM(G87)</f>
        <v>200</v>
      </c>
      <c r="H88" s="59"/>
      <c r="I88" s="134"/>
      <c r="J88" s="134"/>
    </row>
    <row r="89" spans="1:10" ht="28.5">
      <c r="A89" s="13">
        <v>1</v>
      </c>
      <c r="B89" s="58" t="s">
        <v>192</v>
      </c>
      <c r="C89" s="206" t="s">
        <v>129</v>
      </c>
      <c r="D89" s="206" t="s">
        <v>131</v>
      </c>
      <c r="E89" s="197" t="s">
        <v>64</v>
      </c>
      <c r="F89" s="143"/>
      <c r="G89" s="143"/>
      <c r="H89" s="59"/>
      <c r="I89" s="51"/>
      <c r="J89" s="51"/>
    </row>
    <row r="90" spans="1:12" ht="28.5">
      <c r="A90" s="13">
        <v>2</v>
      </c>
      <c r="B90" s="58" t="s">
        <v>193</v>
      </c>
      <c r="C90" s="206" t="s">
        <v>129</v>
      </c>
      <c r="D90" s="206" t="s">
        <v>135</v>
      </c>
      <c r="E90" s="191" t="s">
        <v>41</v>
      </c>
      <c r="F90" s="59">
        <v>308</v>
      </c>
      <c r="G90" s="59">
        <v>276</v>
      </c>
      <c r="H90" s="59">
        <f t="shared" si="1"/>
        <v>89.6103896103896</v>
      </c>
      <c r="I90" s="111"/>
      <c r="J90" s="111"/>
      <c r="L90" s="7"/>
    </row>
    <row r="91" spans="1:10" ht="19.5" customHeight="1">
      <c r="A91" s="13">
        <v>3</v>
      </c>
      <c r="B91" s="12" t="s">
        <v>213</v>
      </c>
      <c r="C91" s="206" t="s">
        <v>129</v>
      </c>
      <c r="D91" s="206" t="s">
        <v>135</v>
      </c>
      <c r="E91" s="191" t="s">
        <v>42</v>
      </c>
      <c r="F91" s="59">
        <v>44</v>
      </c>
      <c r="G91" s="68">
        <v>73.3</v>
      </c>
      <c r="H91" s="59">
        <f t="shared" si="1"/>
        <v>166.59090909090907</v>
      </c>
      <c r="I91" s="111"/>
      <c r="J91" s="157">
        <v>14667</v>
      </c>
    </row>
    <row r="92" spans="1:10" ht="28.5">
      <c r="A92" s="13">
        <v>4</v>
      </c>
      <c r="B92" s="58" t="s">
        <v>227</v>
      </c>
      <c r="C92" s="206" t="s">
        <v>129</v>
      </c>
      <c r="D92" s="206" t="s">
        <v>135</v>
      </c>
      <c r="E92" s="202" t="s">
        <v>44</v>
      </c>
      <c r="F92" s="59">
        <v>45</v>
      </c>
      <c r="G92" s="68">
        <v>0</v>
      </c>
      <c r="H92" s="59">
        <f t="shared" si="1"/>
        <v>0</v>
      </c>
      <c r="I92" s="111"/>
      <c r="J92" s="111"/>
    </row>
    <row r="93" spans="1:12" ht="19.5" customHeight="1">
      <c r="A93" s="13">
        <v>5</v>
      </c>
      <c r="B93" s="12" t="s">
        <v>244</v>
      </c>
      <c r="C93" s="206" t="s">
        <v>129</v>
      </c>
      <c r="D93" s="206" t="s">
        <v>135</v>
      </c>
      <c r="E93" s="191" t="s">
        <v>43</v>
      </c>
      <c r="F93" s="59">
        <v>11</v>
      </c>
      <c r="G93" s="59">
        <v>10</v>
      </c>
      <c r="H93" s="59">
        <f t="shared" si="1"/>
        <v>90.9090909090909</v>
      </c>
      <c r="I93" s="111"/>
      <c r="J93" s="111"/>
      <c r="L93" s="7"/>
    </row>
    <row r="94" spans="1:12" ht="27" customHeight="1">
      <c r="A94" s="13">
        <v>6</v>
      </c>
      <c r="B94" s="58" t="s">
        <v>257</v>
      </c>
      <c r="C94" s="206" t="s">
        <v>129</v>
      </c>
      <c r="D94" s="206" t="s">
        <v>135</v>
      </c>
      <c r="E94" s="191" t="s">
        <v>45</v>
      </c>
      <c r="F94" s="59">
        <v>54</v>
      </c>
      <c r="G94" s="59">
        <v>39.4</v>
      </c>
      <c r="H94" s="59">
        <f t="shared" si="1"/>
        <v>72.96296296296296</v>
      </c>
      <c r="I94" s="111"/>
      <c r="J94" s="111"/>
      <c r="L94" s="7"/>
    </row>
    <row r="95" spans="1:12" ht="19.5" customHeight="1">
      <c r="A95" s="13">
        <v>7</v>
      </c>
      <c r="B95" s="12" t="s">
        <v>220</v>
      </c>
      <c r="C95" s="206" t="s">
        <v>129</v>
      </c>
      <c r="D95" s="206" t="s">
        <v>108</v>
      </c>
      <c r="E95" s="191" t="s">
        <v>46</v>
      </c>
      <c r="F95" s="59">
        <v>5</v>
      </c>
      <c r="G95" s="59">
        <v>2.5</v>
      </c>
      <c r="H95" s="59">
        <f t="shared" si="1"/>
        <v>50</v>
      </c>
      <c r="I95" s="111"/>
      <c r="J95" s="111"/>
      <c r="L95" s="7"/>
    </row>
    <row r="96" spans="1:12" ht="19.5" customHeight="1">
      <c r="A96" s="13">
        <v>8</v>
      </c>
      <c r="B96" s="12" t="s">
        <v>209</v>
      </c>
      <c r="C96" s="206" t="s">
        <v>129</v>
      </c>
      <c r="D96" s="206" t="s">
        <v>138</v>
      </c>
      <c r="E96" s="191" t="s">
        <v>47</v>
      </c>
      <c r="F96" s="59">
        <v>33</v>
      </c>
      <c r="G96" s="59">
        <v>66</v>
      </c>
      <c r="H96" s="59">
        <f t="shared" si="1"/>
        <v>200</v>
      </c>
      <c r="I96" s="111"/>
      <c r="J96" s="111"/>
      <c r="L96" s="7"/>
    </row>
    <row r="97" spans="1:12" ht="33.75" customHeight="1">
      <c r="A97" s="13">
        <v>9</v>
      </c>
      <c r="B97" s="58" t="s">
        <v>226</v>
      </c>
      <c r="C97" s="206" t="s">
        <v>129</v>
      </c>
      <c r="D97" s="206" t="s">
        <v>138</v>
      </c>
      <c r="E97" s="191" t="s">
        <v>49</v>
      </c>
      <c r="F97" s="59">
        <v>45</v>
      </c>
      <c r="G97" s="59">
        <v>0</v>
      </c>
      <c r="H97" s="59">
        <f t="shared" si="1"/>
        <v>0</v>
      </c>
      <c r="I97" s="111"/>
      <c r="J97" s="111"/>
      <c r="L97" s="7"/>
    </row>
    <row r="98" spans="1:12" ht="19.5" customHeight="1">
      <c r="A98" s="13">
        <v>10</v>
      </c>
      <c r="B98" s="12" t="s">
        <v>234</v>
      </c>
      <c r="C98" s="206" t="s">
        <v>129</v>
      </c>
      <c r="D98" s="206" t="s">
        <v>138</v>
      </c>
      <c r="E98" s="191" t="s">
        <v>50</v>
      </c>
      <c r="F98" s="59"/>
      <c r="G98" s="59">
        <v>20</v>
      </c>
      <c r="H98" s="59">
        <v>0</v>
      </c>
      <c r="I98" s="111"/>
      <c r="J98" s="111"/>
      <c r="L98" s="7"/>
    </row>
    <row r="99" spans="1:12" ht="19.5" customHeight="1">
      <c r="A99" s="13">
        <v>11</v>
      </c>
      <c r="B99" s="12" t="s">
        <v>243</v>
      </c>
      <c r="C99" s="206" t="s">
        <v>129</v>
      </c>
      <c r="D99" s="206" t="s">
        <v>138</v>
      </c>
      <c r="E99" s="191" t="s">
        <v>48</v>
      </c>
      <c r="F99" s="59">
        <v>11</v>
      </c>
      <c r="G99" s="59">
        <v>10</v>
      </c>
      <c r="H99" s="59">
        <f aca="true" t="shared" si="2" ref="H99:H153">G99/F99*100</f>
        <v>90.9090909090909</v>
      </c>
      <c r="I99" s="111"/>
      <c r="J99" s="111"/>
      <c r="L99" s="7"/>
    </row>
    <row r="100" spans="1:12" ht="31.5" customHeight="1">
      <c r="A100" s="13">
        <v>12</v>
      </c>
      <c r="B100" s="58" t="s">
        <v>194</v>
      </c>
      <c r="C100" s="206" t="s">
        <v>129</v>
      </c>
      <c r="D100" s="206" t="s">
        <v>111</v>
      </c>
      <c r="E100" s="191" t="s">
        <v>69</v>
      </c>
      <c r="F100" s="59">
        <v>308</v>
      </c>
      <c r="G100" s="59">
        <v>276</v>
      </c>
      <c r="H100" s="59">
        <f t="shared" si="2"/>
        <v>89.6103896103896</v>
      </c>
      <c r="I100" s="111"/>
      <c r="J100" s="111"/>
      <c r="L100" s="7"/>
    </row>
    <row r="101" spans="1:12" ht="19.5" customHeight="1">
      <c r="A101" s="13">
        <v>13</v>
      </c>
      <c r="B101" s="12" t="s">
        <v>219</v>
      </c>
      <c r="C101" s="206" t="s">
        <v>129</v>
      </c>
      <c r="D101" s="206" t="s">
        <v>111</v>
      </c>
      <c r="E101" s="202" t="s">
        <v>51</v>
      </c>
      <c r="F101" s="59">
        <v>5</v>
      </c>
      <c r="G101" s="59">
        <v>2.5</v>
      </c>
      <c r="H101" s="59">
        <f t="shared" si="2"/>
        <v>50</v>
      </c>
      <c r="I101" s="111"/>
      <c r="J101" s="111"/>
      <c r="L101" s="7"/>
    </row>
    <row r="102" spans="1:12" ht="49.5" customHeight="1">
      <c r="A102" s="13">
        <v>14</v>
      </c>
      <c r="B102" s="58" t="s">
        <v>195</v>
      </c>
      <c r="C102" s="206" t="s">
        <v>129</v>
      </c>
      <c r="D102" s="206" t="s">
        <v>130</v>
      </c>
      <c r="E102" s="202" t="s">
        <v>65</v>
      </c>
      <c r="F102" s="59">
        <v>200</v>
      </c>
      <c r="G102" s="59">
        <v>100</v>
      </c>
      <c r="H102" s="59">
        <f t="shared" si="2"/>
        <v>50</v>
      </c>
      <c r="I102" s="111"/>
      <c r="J102" s="111"/>
      <c r="L102" s="7"/>
    </row>
    <row r="103" spans="1:12" ht="28.5">
      <c r="A103" s="13">
        <v>15</v>
      </c>
      <c r="B103" s="58" t="s">
        <v>236</v>
      </c>
      <c r="C103" s="206" t="s">
        <v>129</v>
      </c>
      <c r="D103" s="206" t="s">
        <v>141</v>
      </c>
      <c r="E103" s="202" t="s">
        <v>105</v>
      </c>
      <c r="F103" s="59">
        <v>20</v>
      </c>
      <c r="G103" s="59">
        <v>0</v>
      </c>
      <c r="H103" s="59">
        <f t="shared" si="2"/>
        <v>0</v>
      </c>
      <c r="I103" s="111"/>
      <c r="J103" s="111"/>
      <c r="L103" s="7"/>
    </row>
    <row r="104" spans="1:12" ht="19.5" customHeight="1">
      <c r="A104" s="13">
        <v>16</v>
      </c>
      <c r="B104" s="12" t="s">
        <v>249</v>
      </c>
      <c r="C104" s="206" t="s">
        <v>129</v>
      </c>
      <c r="D104" s="206" t="s">
        <v>141</v>
      </c>
      <c r="E104" s="202" t="s">
        <v>61</v>
      </c>
      <c r="F104" s="59">
        <v>22</v>
      </c>
      <c r="G104" s="59">
        <v>22</v>
      </c>
      <c r="H104" s="59">
        <f t="shared" si="2"/>
        <v>100</v>
      </c>
      <c r="I104" s="111"/>
      <c r="J104" s="111"/>
      <c r="L104" s="7"/>
    </row>
    <row r="105" spans="1:12" ht="33.75" customHeight="1">
      <c r="A105" s="13">
        <v>17</v>
      </c>
      <c r="B105" s="58" t="s">
        <v>196</v>
      </c>
      <c r="C105" s="206" t="s">
        <v>129</v>
      </c>
      <c r="D105" s="206" t="s">
        <v>118</v>
      </c>
      <c r="E105" s="202" t="s">
        <v>68</v>
      </c>
      <c r="F105" s="59">
        <v>69.5</v>
      </c>
      <c r="G105" s="59">
        <v>22</v>
      </c>
      <c r="H105" s="59">
        <f t="shared" si="2"/>
        <v>31.654676258992804</v>
      </c>
      <c r="I105" s="111"/>
      <c r="J105" s="111"/>
      <c r="L105" s="7"/>
    </row>
    <row r="106" spans="1:12" ht="28.5">
      <c r="A106" s="13">
        <v>18</v>
      </c>
      <c r="B106" s="58" t="s">
        <v>197</v>
      </c>
      <c r="C106" s="206" t="s">
        <v>129</v>
      </c>
      <c r="D106" s="206" t="s">
        <v>132</v>
      </c>
      <c r="E106" s="202" t="s">
        <v>66</v>
      </c>
      <c r="F106" s="59">
        <v>28.6</v>
      </c>
      <c r="G106" s="59">
        <v>16.3</v>
      </c>
      <c r="H106" s="59">
        <f t="shared" si="2"/>
        <v>56.993006993006986</v>
      </c>
      <c r="I106" s="111"/>
      <c r="J106" s="111"/>
      <c r="L106" s="7"/>
    </row>
    <row r="107" spans="1:10" ht="42.75">
      <c r="A107" s="13">
        <v>19</v>
      </c>
      <c r="B107" s="79" t="s">
        <v>198</v>
      </c>
      <c r="C107" s="215" t="s">
        <v>129</v>
      </c>
      <c r="D107" s="215" t="s">
        <v>121</v>
      </c>
      <c r="E107" s="247" t="s">
        <v>164</v>
      </c>
      <c r="F107" s="59"/>
      <c r="G107" s="59">
        <v>0</v>
      </c>
      <c r="H107" s="59"/>
      <c r="I107" s="111"/>
      <c r="J107" s="111"/>
    </row>
    <row r="108" spans="1:10" ht="39" customHeight="1">
      <c r="A108" s="13">
        <v>20</v>
      </c>
      <c r="B108" s="12" t="s">
        <v>260</v>
      </c>
      <c r="C108" s="206" t="s">
        <v>129</v>
      </c>
      <c r="D108" s="206" t="s">
        <v>152</v>
      </c>
      <c r="E108" s="191" t="s">
        <v>153</v>
      </c>
      <c r="F108" s="68"/>
      <c r="G108" s="68">
        <v>7.5</v>
      </c>
      <c r="H108" s="59"/>
      <c r="I108" s="132"/>
      <c r="J108" s="132"/>
    </row>
    <row r="109" spans="1:10" ht="42.75" customHeight="1">
      <c r="A109" s="13"/>
      <c r="B109" s="12" t="s">
        <v>307</v>
      </c>
      <c r="C109" s="197" t="s">
        <v>129</v>
      </c>
      <c r="D109" s="197" t="s">
        <v>308</v>
      </c>
      <c r="E109" s="198" t="s">
        <v>309</v>
      </c>
      <c r="F109" s="68"/>
      <c r="G109" s="68">
        <v>0</v>
      </c>
      <c r="H109" s="59"/>
      <c r="I109" s="132"/>
      <c r="J109" s="132"/>
    </row>
    <row r="110" spans="1:12" ht="39.75" customHeight="1">
      <c r="A110" s="13">
        <v>21</v>
      </c>
      <c r="B110" s="58" t="s">
        <v>310</v>
      </c>
      <c r="C110" s="215" t="s">
        <v>129</v>
      </c>
      <c r="D110" s="215" t="s">
        <v>271</v>
      </c>
      <c r="E110" s="248" t="s">
        <v>272</v>
      </c>
      <c r="F110" s="68"/>
      <c r="G110" s="59">
        <v>15</v>
      </c>
      <c r="H110" s="59"/>
      <c r="I110" s="132"/>
      <c r="J110" s="132"/>
      <c r="L110" s="7"/>
    </row>
    <row r="111" spans="1:10" ht="28.5">
      <c r="A111" s="13">
        <v>22</v>
      </c>
      <c r="B111" s="58" t="s">
        <v>266</v>
      </c>
      <c r="C111" s="206" t="s">
        <v>129</v>
      </c>
      <c r="D111" s="206" t="s">
        <v>264</v>
      </c>
      <c r="E111" s="191" t="s">
        <v>265</v>
      </c>
      <c r="F111" s="68"/>
      <c r="G111" s="68">
        <v>0</v>
      </c>
      <c r="H111" s="59"/>
      <c r="I111" s="132"/>
      <c r="J111" s="132"/>
    </row>
    <row r="112" spans="1:10" ht="40.5" customHeight="1">
      <c r="A112" s="13">
        <v>23</v>
      </c>
      <c r="B112" s="58" t="s">
        <v>267</v>
      </c>
      <c r="C112" s="206" t="s">
        <v>129</v>
      </c>
      <c r="D112" s="206" t="s">
        <v>263</v>
      </c>
      <c r="E112" s="206" t="s">
        <v>273</v>
      </c>
      <c r="F112" s="68"/>
      <c r="G112" s="68">
        <v>0</v>
      </c>
      <c r="H112" s="59"/>
      <c r="I112" s="132"/>
      <c r="J112" s="132"/>
    </row>
    <row r="113" spans="1:10" ht="28.5">
      <c r="A113" s="13">
        <v>24</v>
      </c>
      <c r="B113" s="58" t="s">
        <v>199</v>
      </c>
      <c r="C113" s="206" t="s">
        <v>129</v>
      </c>
      <c r="D113" s="206" t="s">
        <v>133</v>
      </c>
      <c r="E113" s="197" t="s">
        <v>67</v>
      </c>
      <c r="F113" s="68"/>
      <c r="G113" s="68">
        <v>7.5</v>
      </c>
      <c r="H113" s="59"/>
      <c r="I113" s="132"/>
      <c r="J113" s="132"/>
    </row>
    <row r="114" spans="1:10" ht="34.5" customHeight="1" thickBot="1">
      <c r="A114" s="13">
        <v>25</v>
      </c>
      <c r="B114" s="29" t="s">
        <v>268</v>
      </c>
      <c r="C114" s="212" t="s">
        <v>129</v>
      </c>
      <c r="D114" s="212" t="s">
        <v>269</v>
      </c>
      <c r="E114" s="212" t="s">
        <v>274</v>
      </c>
      <c r="F114" s="69"/>
      <c r="G114" s="142">
        <v>45</v>
      </c>
      <c r="H114" s="59"/>
      <c r="I114" s="132"/>
      <c r="J114" s="132"/>
    </row>
    <row r="115" spans="1:10" s="42" customFormat="1" ht="37.5" customHeight="1" thickBot="1">
      <c r="A115" s="20"/>
      <c r="B115" s="80" t="s">
        <v>281</v>
      </c>
      <c r="C115" s="229"/>
      <c r="D115" s="229"/>
      <c r="E115" s="249"/>
      <c r="F115" s="82">
        <f>SUM(F90:F114)</f>
        <v>1209.1</v>
      </c>
      <c r="G115" s="82">
        <f>SUM(G90:G114)</f>
        <v>1011</v>
      </c>
      <c r="H115" s="59">
        <f t="shared" si="2"/>
        <v>83.61591266231082</v>
      </c>
      <c r="I115" s="126"/>
      <c r="J115" s="126"/>
    </row>
    <row r="116" spans="1:12" ht="28.5">
      <c r="A116" s="13">
        <v>1</v>
      </c>
      <c r="B116" s="58" t="s">
        <v>200</v>
      </c>
      <c r="C116" s="206" t="s">
        <v>134</v>
      </c>
      <c r="D116" s="206" t="s">
        <v>110</v>
      </c>
      <c r="E116" s="191" t="s">
        <v>137</v>
      </c>
      <c r="F116" s="143"/>
      <c r="G116" s="91">
        <v>3</v>
      </c>
      <c r="H116" s="59"/>
      <c r="I116" s="51"/>
      <c r="J116" s="51"/>
      <c r="L116" s="7"/>
    </row>
    <row r="117" spans="1:12" ht="28.5">
      <c r="A117" s="13">
        <v>2</v>
      </c>
      <c r="B117" s="58" t="s">
        <v>201</v>
      </c>
      <c r="C117" s="206" t="s">
        <v>134</v>
      </c>
      <c r="D117" s="206" t="s">
        <v>113</v>
      </c>
      <c r="E117" s="191" t="s">
        <v>171</v>
      </c>
      <c r="F117" s="68"/>
      <c r="G117" s="59">
        <v>0</v>
      </c>
      <c r="H117" s="59"/>
      <c r="I117" s="51"/>
      <c r="J117" s="51"/>
      <c r="L117" s="7"/>
    </row>
    <row r="118" spans="1:10" ht="19.5" customHeight="1">
      <c r="A118" s="13">
        <v>3</v>
      </c>
      <c r="B118" s="12" t="s">
        <v>202</v>
      </c>
      <c r="C118" s="206" t="s">
        <v>134</v>
      </c>
      <c r="D118" s="206" t="s">
        <v>131</v>
      </c>
      <c r="E118" s="191" t="s">
        <v>60</v>
      </c>
      <c r="F118" s="68">
        <v>6257.4</v>
      </c>
      <c r="G118" s="68">
        <v>5530.3</v>
      </c>
      <c r="H118" s="59">
        <f t="shared" si="2"/>
        <v>88.38015789305463</v>
      </c>
      <c r="I118" s="51"/>
      <c r="J118" s="51"/>
    </row>
    <row r="119" spans="1:12" ht="19.5" customHeight="1">
      <c r="A119" s="13">
        <v>4</v>
      </c>
      <c r="B119" s="12" t="s">
        <v>203</v>
      </c>
      <c r="C119" s="206" t="s">
        <v>134</v>
      </c>
      <c r="D119" s="206" t="s">
        <v>116</v>
      </c>
      <c r="E119" s="191" t="s">
        <v>62</v>
      </c>
      <c r="F119" s="68"/>
      <c r="G119" s="59">
        <v>12</v>
      </c>
      <c r="H119" s="59"/>
      <c r="I119" s="51"/>
      <c r="J119" s="51"/>
      <c r="L119" s="7"/>
    </row>
    <row r="120" spans="1:10" ht="28.5">
      <c r="A120" s="13">
        <v>5</v>
      </c>
      <c r="B120" s="58" t="s">
        <v>206</v>
      </c>
      <c r="C120" s="206" t="s">
        <v>134</v>
      </c>
      <c r="D120" s="206" t="s">
        <v>108</v>
      </c>
      <c r="E120" s="191" t="s">
        <v>52</v>
      </c>
      <c r="F120" s="68">
        <v>1692.9</v>
      </c>
      <c r="G120" s="68">
        <v>1288.6</v>
      </c>
      <c r="H120" s="59">
        <f t="shared" si="2"/>
        <v>76.11790418807962</v>
      </c>
      <c r="I120" s="131"/>
      <c r="J120" s="131"/>
    </row>
    <row r="121" spans="1:12" ht="28.5">
      <c r="A121" s="13">
        <v>6</v>
      </c>
      <c r="B121" s="58" t="s">
        <v>369</v>
      </c>
      <c r="C121" s="206" t="s">
        <v>134</v>
      </c>
      <c r="D121" s="206" t="s">
        <v>108</v>
      </c>
      <c r="E121" s="191" t="s">
        <v>53</v>
      </c>
      <c r="F121" s="59">
        <v>1743.7</v>
      </c>
      <c r="G121" s="59">
        <v>1197</v>
      </c>
      <c r="H121" s="59">
        <f t="shared" si="2"/>
        <v>68.64712966680048</v>
      </c>
      <c r="I121" s="131"/>
      <c r="J121" s="131"/>
      <c r="L121" s="7"/>
    </row>
    <row r="122" spans="1:12" ht="28.5">
      <c r="A122" s="13">
        <v>7</v>
      </c>
      <c r="B122" s="58" t="s">
        <v>207</v>
      </c>
      <c r="C122" s="206" t="s">
        <v>134</v>
      </c>
      <c r="D122" s="206" t="s">
        <v>108</v>
      </c>
      <c r="E122" s="191" t="s">
        <v>54</v>
      </c>
      <c r="F122" s="59">
        <v>1015.7</v>
      </c>
      <c r="G122" s="59">
        <v>501</v>
      </c>
      <c r="H122" s="59">
        <f t="shared" si="2"/>
        <v>49.32558826425125</v>
      </c>
      <c r="I122" s="131"/>
      <c r="J122" s="131"/>
      <c r="L122" s="7"/>
    </row>
    <row r="123" spans="1:12" ht="19.5" customHeight="1">
      <c r="A123" s="13">
        <v>8</v>
      </c>
      <c r="B123" s="12" t="s">
        <v>90</v>
      </c>
      <c r="C123" s="206" t="s">
        <v>134</v>
      </c>
      <c r="D123" s="206" t="s">
        <v>108</v>
      </c>
      <c r="E123" s="191" t="s">
        <v>55</v>
      </c>
      <c r="F123" s="59">
        <v>846.5</v>
      </c>
      <c r="G123" s="59">
        <v>400</v>
      </c>
      <c r="H123" s="59">
        <f t="shared" si="2"/>
        <v>47.25339633786179</v>
      </c>
      <c r="I123" s="131"/>
      <c r="J123" s="131"/>
      <c r="L123" s="7"/>
    </row>
    <row r="124" spans="1:12" ht="19.5" customHeight="1">
      <c r="A124" s="13">
        <v>9</v>
      </c>
      <c r="B124" s="12" t="s">
        <v>222</v>
      </c>
      <c r="C124" s="206" t="s">
        <v>134</v>
      </c>
      <c r="D124" s="206" t="s">
        <v>108</v>
      </c>
      <c r="E124" s="191" t="s">
        <v>104</v>
      </c>
      <c r="F124" s="59">
        <v>423.2</v>
      </c>
      <c r="G124" s="59">
        <v>369.5</v>
      </c>
      <c r="H124" s="59">
        <f t="shared" si="2"/>
        <v>87.3109640831758</v>
      </c>
      <c r="I124" s="131"/>
      <c r="J124" s="131"/>
      <c r="L124" s="7"/>
    </row>
    <row r="125" spans="1:12" ht="19.5" customHeight="1">
      <c r="A125" s="13">
        <v>10</v>
      </c>
      <c r="B125" s="12" t="s">
        <v>93</v>
      </c>
      <c r="C125" s="206" t="s">
        <v>134</v>
      </c>
      <c r="D125" s="206" t="s">
        <v>108</v>
      </c>
      <c r="E125" s="191" t="s">
        <v>56</v>
      </c>
      <c r="F125" s="59">
        <v>1523.6</v>
      </c>
      <c r="G125" s="59">
        <v>774.3</v>
      </c>
      <c r="H125" s="59">
        <f t="shared" si="2"/>
        <v>50.82042530847991</v>
      </c>
      <c r="I125" s="131"/>
      <c r="J125" s="131"/>
      <c r="L125" s="7"/>
    </row>
    <row r="126" spans="1:12" ht="19.5" customHeight="1">
      <c r="A126" s="13"/>
      <c r="B126" s="12" t="s">
        <v>301</v>
      </c>
      <c r="C126" s="206" t="s">
        <v>134</v>
      </c>
      <c r="D126" s="206" t="s">
        <v>108</v>
      </c>
      <c r="E126" s="191" t="s">
        <v>302</v>
      </c>
      <c r="F126" s="59">
        <v>423.2</v>
      </c>
      <c r="G126" s="59">
        <v>0</v>
      </c>
      <c r="H126" s="59">
        <f t="shared" si="2"/>
        <v>0</v>
      </c>
      <c r="I126" s="131"/>
      <c r="J126" s="131"/>
      <c r="L126" s="7"/>
    </row>
    <row r="127" spans="1:10" ht="19.5" customHeight="1">
      <c r="A127" s="13"/>
      <c r="B127" s="12"/>
      <c r="C127" s="206"/>
      <c r="D127" s="206"/>
      <c r="E127" s="191"/>
      <c r="F127" s="59"/>
      <c r="G127" s="59"/>
      <c r="H127" s="59"/>
      <c r="I127" s="131"/>
      <c r="J127" s="131"/>
    </row>
    <row r="128" spans="1:12" ht="28.5">
      <c r="A128" s="13">
        <v>11</v>
      </c>
      <c r="B128" s="58" t="s">
        <v>204</v>
      </c>
      <c r="C128" s="206" t="s">
        <v>134</v>
      </c>
      <c r="D128" s="206" t="s">
        <v>138</v>
      </c>
      <c r="E128" s="191" t="s">
        <v>58</v>
      </c>
      <c r="F128" s="59">
        <v>1057.3</v>
      </c>
      <c r="G128" s="59">
        <v>1129.5</v>
      </c>
      <c r="H128" s="59">
        <f t="shared" si="2"/>
        <v>106.82871465052493</v>
      </c>
      <c r="I128" s="131"/>
      <c r="J128" s="131"/>
      <c r="L128" s="7"/>
    </row>
    <row r="129" spans="1:12" ht="30">
      <c r="A129" s="13">
        <v>12</v>
      </c>
      <c r="B129" s="17" t="s">
        <v>205</v>
      </c>
      <c r="C129" s="206" t="s">
        <v>134</v>
      </c>
      <c r="D129" s="206" t="s">
        <v>138</v>
      </c>
      <c r="E129" s="191" t="s">
        <v>57</v>
      </c>
      <c r="F129" s="59">
        <v>1128.6</v>
      </c>
      <c r="G129" s="59">
        <v>800</v>
      </c>
      <c r="H129" s="59">
        <f t="shared" si="2"/>
        <v>70.88428141059721</v>
      </c>
      <c r="I129" s="131"/>
      <c r="J129" s="131"/>
      <c r="L129" s="7"/>
    </row>
    <row r="130" spans="1:12" ht="19.5" customHeight="1">
      <c r="A130" s="23">
        <v>14</v>
      </c>
      <c r="B130" s="23" t="s">
        <v>102</v>
      </c>
      <c r="C130" s="212" t="s">
        <v>134</v>
      </c>
      <c r="D130" s="212" t="s">
        <v>138</v>
      </c>
      <c r="E130" s="199" t="s">
        <v>59</v>
      </c>
      <c r="F130" s="59">
        <v>320.7</v>
      </c>
      <c r="G130" s="59">
        <v>297.5</v>
      </c>
      <c r="H130" s="59">
        <f t="shared" si="2"/>
        <v>92.76582475834113</v>
      </c>
      <c r="I130" s="131"/>
      <c r="J130" s="131"/>
      <c r="L130" s="7"/>
    </row>
    <row r="131" spans="1:10" ht="19.5" customHeight="1">
      <c r="A131" s="61"/>
      <c r="B131" s="23"/>
      <c r="C131" s="212"/>
      <c r="D131" s="212"/>
      <c r="E131" s="199"/>
      <c r="F131" s="59"/>
      <c r="G131" s="59"/>
      <c r="H131" s="59"/>
      <c r="I131" s="131"/>
      <c r="J131" s="131"/>
    </row>
    <row r="132" spans="1:12" ht="41.25" customHeight="1" thickBot="1">
      <c r="A132" s="61"/>
      <c r="B132" s="101" t="s">
        <v>312</v>
      </c>
      <c r="C132" s="212" t="s">
        <v>134</v>
      </c>
      <c r="D132" s="212" t="s">
        <v>313</v>
      </c>
      <c r="E132" s="199" t="s">
        <v>314</v>
      </c>
      <c r="F132" s="142">
        <v>748.8</v>
      </c>
      <c r="G132" s="142">
        <v>2255.6</v>
      </c>
      <c r="H132" s="142">
        <f t="shared" si="2"/>
        <v>301.2286324786325</v>
      </c>
      <c r="I132" s="131"/>
      <c r="J132" s="131"/>
      <c r="L132" s="7"/>
    </row>
    <row r="133" spans="1:10" s="42" customFormat="1" ht="19.5" customHeight="1" thickBot="1">
      <c r="A133" s="37"/>
      <c r="B133" s="38" t="s">
        <v>282</v>
      </c>
      <c r="C133" s="229"/>
      <c r="D133" s="39"/>
      <c r="E133" s="182"/>
      <c r="F133" s="82">
        <f>SUM(F118:F132)</f>
        <v>17181.600000000002</v>
      </c>
      <c r="G133" s="82">
        <f>SUM(G118:G132)</f>
        <v>14555.3</v>
      </c>
      <c r="H133" s="183">
        <f t="shared" si="2"/>
        <v>84.71446198258602</v>
      </c>
      <c r="I133" s="135"/>
      <c r="J133" s="135"/>
    </row>
    <row r="134" spans="1:10" s="42" customFormat="1" ht="19.5" customHeight="1" thickBot="1">
      <c r="A134" s="31"/>
      <c r="B134" s="158" t="s">
        <v>372</v>
      </c>
      <c r="C134" s="203">
        <v>48</v>
      </c>
      <c r="D134" s="203">
        <v>1</v>
      </c>
      <c r="E134" s="204" t="s">
        <v>371</v>
      </c>
      <c r="F134" s="150"/>
      <c r="G134" s="119">
        <v>38</v>
      </c>
      <c r="H134" s="91"/>
      <c r="I134" s="135"/>
      <c r="J134" s="135"/>
    </row>
    <row r="135" spans="1:15" ht="27.75" customHeight="1" thickBot="1">
      <c r="A135" s="90"/>
      <c r="B135" s="89" t="s">
        <v>91</v>
      </c>
      <c r="C135" s="220"/>
      <c r="D135" s="220"/>
      <c r="E135" s="166"/>
      <c r="F135" s="72">
        <f>SUM(F13,F23,F34,F43,F52,F55,F70,F73,F79,F86,F88,F115,F133)</f>
        <v>121603.20000000001</v>
      </c>
      <c r="G135" s="72">
        <f>SUM(G13,G23,G34,G43,G52,G55,G70,G73,G79,G86,G88,G115,G133,G134)</f>
        <v>68294.7</v>
      </c>
      <c r="H135" s="59">
        <f t="shared" si="2"/>
        <v>56.161926659824736</v>
      </c>
      <c r="I135" s="126"/>
      <c r="J135" s="138">
        <v>2</v>
      </c>
      <c r="K135" s="139">
        <v>3</v>
      </c>
      <c r="L135" s="67">
        <v>4</v>
      </c>
      <c r="M135" s="67">
        <v>5</v>
      </c>
      <c r="N135" s="67">
        <v>6</v>
      </c>
      <c r="O135" s="67"/>
    </row>
    <row r="136" spans="1:17" ht="27.75" customHeight="1">
      <c r="A136" s="76">
        <v>1</v>
      </c>
      <c r="B136" s="102" t="s">
        <v>357</v>
      </c>
      <c r="C136" s="203">
        <v>26</v>
      </c>
      <c r="D136" s="203">
        <v>11</v>
      </c>
      <c r="E136" s="103" t="s">
        <v>360</v>
      </c>
      <c r="F136" s="119">
        <v>451</v>
      </c>
      <c r="G136" s="120">
        <v>429</v>
      </c>
      <c r="H136" s="59">
        <f t="shared" si="2"/>
        <v>95.1219512195122</v>
      </c>
      <c r="I136" s="136"/>
      <c r="J136" s="127">
        <v>75</v>
      </c>
      <c r="K136" s="78">
        <v>88</v>
      </c>
      <c r="L136" s="16">
        <v>90</v>
      </c>
      <c r="M136" s="16">
        <v>84</v>
      </c>
      <c r="N136" s="16">
        <v>92</v>
      </c>
      <c r="O136" s="137">
        <f aca="true" t="shared" si="3" ref="O136:O142">SUM(J136:N136)</f>
        <v>429</v>
      </c>
      <c r="Q136" s="2">
        <v>429</v>
      </c>
    </row>
    <row r="137" spans="1:17" ht="27.75" customHeight="1">
      <c r="A137" s="83">
        <v>2</v>
      </c>
      <c r="B137" s="95" t="s">
        <v>358</v>
      </c>
      <c r="C137" s="219">
        <v>26</v>
      </c>
      <c r="D137" s="219">
        <v>11</v>
      </c>
      <c r="E137" s="99" t="s">
        <v>360</v>
      </c>
      <c r="F137" s="121">
        <v>407</v>
      </c>
      <c r="G137" s="120">
        <v>399</v>
      </c>
      <c r="H137" s="59">
        <f t="shared" si="2"/>
        <v>98.03439803439802</v>
      </c>
      <c r="I137" s="136"/>
      <c r="J137" s="127">
        <v>67</v>
      </c>
      <c r="K137" s="78">
        <v>70</v>
      </c>
      <c r="L137" s="16">
        <v>82</v>
      </c>
      <c r="M137" s="16">
        <v>90</v>
      </c>
      <c r="N137" s="16">
        <v>90</v>
      </c>
      <c r="O137" s="137">
        <f t="shared" si="3"/>
        <v>399</v>
      </c>
      <c r="Q137" s="2">
        <v>399</v>
      </c>
    </row>
    <row r="138" spans="1:17" ht="27.75" customHeight="1">
      <c r="A138" s="83">
        <v>3</v>
      </c>
      <c r="B138" s="95" t="s">
        <v>356</v>
      </c>
      <c r="C138" s="219">
        <v>26</v>
      </c>
      <c r="D138" s="219">
        <v>11</v>
      </c>
      <c r="E138" s="99" t="s">
        <v>360</v>
      </c>
      <c r="F138" s="121">
        <v>223</v>
      </c>
      <c r="G138" s="120">
        <v>162</v>
      </c>
      <c r="H138" s="59">
        <f t="shared" si="2"/>
        <v>72.6457399103139</v>
      </c>
      <c r="I138" s="136"/>
      <c r="J138" s="127">
        <v>37</v>
      </c>
      <c r="K138" s="78">
        <v>42</v>
      </c>
      <c r="L138" s="16">
        <v>40</v>
      </c>
      <c r="M138" s="16">
        <v>43</v>
      </c>
      <c r="N138" s="16">
        <v>0</v>
      </c>
      <c r="O138" s="137">
        <f t="shared" si="3"/>
        <v>162</v>
      </c>
      <c r="Q138" s="2">
        <v>162</v>
      </c>
    </row>
    <row r="139" spans="1:17" ht="27.75" customHeight="1">
      <c r="A139" s="83">
        <v>4</v>
      </c>
      <c r="B139" s="95" t="s">
        <v>90</v>
      </c>
      <c r="C139" s="219">
        <v>26</v>
      </c>
      <c r="D139" s="219">
        <v>11</v>
      </c>
      <c r="E139" s="99" t="s">
        <v>360</v>
      </c>
      <c r="F139" s="121">
        <v>188</v>
      </c>
      <c r="G139" s="120">
        <v>136</v>
      </c>
      <c r="H139" s="59">
        <f t="shared" si="2"/>
        <v>72.3404255319149</v>
      </c>
      <c r="I139" s="136"/>
      <c r="J139" s="127">
        <v>26</v>
      </c>
      <c r="K139" s="78">
        <v>33</v>
      </c>
      <c r="L139" s="16">
        <v>37</v>
      </c>
      <c r="M139" s="73"/>
      <c r="N139" s="73">
        <v>40</v>
      </c>
      <c r="O139" s="137">
        <f t="shared" si="3"/>
        <v>136</v>
      </c>
      <c r="Q139" s="2">
        <v>136</v>
      </c>
    </row>
    <row r="140" spans="1:17" ht="27.75" customHeight="1">
      <c r="A140" s="83">
        <v>5</v>
      </c>
      <c r="B140" s="95" t="s">
        <v>222</v>
      </c>
      <c r="C140" s="219">
        <v>26</v>
      </c>
      <c r="D140" s="219">
        <v>11</v>
      </c>
      <c r="E140" s="99" t="s">
        <v>360</v>
      </c>
      <c r="F140" s="121">
        <v>175.5</v>
      </c>
      <c r="G140" s="120">
        <v>184.5</v>
      </c>
      <c r="H140" s="59">
        <f t="shared" si="2"/>
        <v>105.12820512820514</v>
      </c>
      <c r="I140" s="136"/>
      <c r="J140" s="127">
        <v>33</v>
      </c>
      <c r="K140" s="86">
        <v>34.5</v>
      </c>
      <c r="L140" s="16">
        <v>36</v>
      </c>
      <c r="M140" s="16">
        <v>37.5</v>
      </c>
      <c r="N140" s="16">
        <v>43.5</v>
      </c>
      <c r="O140" s="137">
        <f t="shared" si="3"/>
        <v>184.5</v>
      </c>
      <c r="Q140" s="2">
        <v>184.5</v>
      </c>
    </row>
    <row r="141" spans="1:17" ht="27.75" customHeight="1">
      <c r="A141" s="83">
        <v>6</v>
      </c>
      <c r="B141" s="95" t="s">
        <v>93</v>
      </c>
      <c r="C141" s="219">
        <v>26</v>
      </c>
      <c r="D141" s="219">
        <v>11</v>
      </c>
      <c r="E141" s="99" t="s">
        <v>360</v>
      </c>
      <c r="F141" s="121">
        <v>291.6</v>
      </c>
      <c r="G141" s="120">
        <v>258.1</v>
      </c>
      <c r="H141" s="59">
        <f t="shared" si="2"/>
        <v>88.51165980795611</v>
      </c>
      <c r="I141" s="136"/>
      <c r="J141" s="127">
        <v>24</v>
      </c>
      <c r="K141" s="86">
        <v>42.6</v>
      </c>
      <c r="L141" s="73">
        <v>41.7</v>
      </c>
      <c r="M141" s="73">
        <v>68.6</v>
      </c>
      <c r="N141" s="73">
        <v>81.2</v>
      </c>
      <c r="O141" s="137">
        <f t="shared" si="3"/>
        <v>258.09999999999997</v>
      </c>
      <c r="Q141" s="2">
        <v>258.1</v>
      </c>
    </row>
    <row r="142" spans="1:17" ht="27.75" customHeight="1" thickBot="1">
      <c r="A142" s="84">
        <v>7</v>
      </c>
      <c r="B142" s="96" t="s">
        <v>301</v>
      </c>
      <c r="C142" s="250">
        <v>26</v>
      </c>
      <c r="D142" s="250">
        <v>11</v>
      </c>
      <c r="E142" s="100" t="s">
        <v>360</v>
      </c>
      <c r="F142" s="122">
        <v>69</v>
      </c>
      <c r="G142" s="120"/>
      <c r="H142" s="59">
        <f t="shared" si="2"/>
        <v>0</v>
      </c>
      <c r="I142" s="136"/>
      <c r="J142" s="127">
        <f>SUM(J136:J141)</f>
        <v>262</v>
      </c>
      <c r="K142" s="78">
        <f>SUM(K136:K141)</f>
        <v>310.1</v>
      </c>
      <c r="L142" s="16">
        <f>SUM(L136:L141)</f>
        <v>326.7</v>
      </c>
      <c r="M142" s="16">
        <f>SUM(M136:M141)</f>
        <v>323.1</v>
      </c>
      <c r="N142" s="16">
        <f>SUM(N136:N141)</f>
        <v>346.7</v>
      </c>
      <c r="O142" s="137">
        <f t="shared" si="3"/>
        <v>1568.6000000000001</v>
      </c>
      <c r="Q142" s="2">
        <f>SUM(Q136:Q141)</f>
        <v>1568.6</v>
      </c>
    </row>
    <row r="143" spans="1:11" ht="27.75" customHeight="1" thickBot="1">
      <c r="A143" s="107"/>
      <c r="B143" s="109" t="s">
        <v>350</v>
      </c>
      <c r="C143" s="218">
        <v>26</v>
      </c>
      <c r="D143" s="251">
        <v>11</v>
      </c>
      <c r="E143" s="108" t="s">
        <v>360</v>
      </c>
      <c r="F143" s="123">
        <f>SUM(F136:F142)</f>
        <v>1805.1</v>
      </c>
      <c r="G143" s="124">
        <f>SUM(G136:G142)</f>
        <v>1568.6</v>
      </c>
      <c r="H143" s="59">
        <f t="shared" si="2"/>
        <v>86.89823278488727</v>
      </c>
      <c r="I143" s="136"/>
      <c r="J143" s="136"/>
      <c r="K143" s="42"/>
    </row>
    <row r="144" spans="1:11" ht="27.75" customHeight="1" thickBot="1">
      <c r="A144" s="113"/>
      <c r="B144" s="112" t="s">
        <v>351</v>
      </c>
      <c r="C144" s="218">
        <v>26</v>
      </c>
      <c r="D144" s="252">
        <v>13</v>
      </c>
      <c r="E144" s="108" t="s">
        <v>361</v>
      </c>
      <c r="F144" s="125">
        <v>2500</v>
      </c>
      <c r="G144" s="126">
        <v>2500</v>
      </c>
      <c r="H144" s="59">
        <f t="shared" si="2"/>
        <v>100</v>
      </c>
      <c r="I144" s="126"/>
      <c r="J144" s="126"/>
      <c r="K144" s="42"/>
    </row>
    <row r="145" spans="1:11" ht="27.75" customHeight="1" thickBot="1">
      <c r="A145" s="113"/>
      <c r="B145" s="89" t="s">
        <v>352</v>
      </c>
      <c r="C145" s="220"/>
      <c r="D145" s="220"/>
      <c r="E145" s="166"/>
      <c r="F145" s="82">
        <f>SUM(F143:F144)</f>
        <v>4305.1</v>
      </c>
      <c r="G145" s="82"/>
      <c r="H145" s="59">
        <f t="shared" si="2"/>
        <v>0</v>
      </c>
      <c r="I145" s="126"/>
      <c r="J145" s="126"/>
      <c r="K145" s="42"/>
    </row>
    <row r="146" spans="1:11" ht="33" customHeight="1">
      <c r="A146" s="31"/>
      <c r="B146" s="158"/>
      <c r="C146" s="203"/>
      <c r="D146" s="203"/>
      <c r="E146" s="204"/>
      <c r="F146" s="150"/>
      <c r="G146" s="119"/>
      <c r="H146" s="59"/>
      <c r="I146" s="134"/>
      <c r="J146" s="134"/>
      <c r="K146" s="42"/>
    </row>
    <row r="147" spans="1:12" s="42" customFormat="1" ht="19.5" customHeight="1">
      <c r="A147" s="20"/>
      <c r="B147" s="20" t="s">
        <v>162</v>
      </c>
      <c r="C147" s="215" t="s">
        <v>261</v>
      </c>
      <c r="D147" s="215" t="s">
        <v>262</v>
      </c>
      <c r="E147" s="197" t="s">
        <v>315</v>
      </c>
      <c r="F147" s="127">
        <v>2463.4</v>
      </c>
      <c r="G147" s="127">
        <v>2463.4</v>
      </c>
      <c r="H147" s="59">
        <f t="shared" si="2"/>
        <v>100</v>
      </c>
      <c r="I147" s="136"/>
      <c r="J147" s="136"/>
      <c r="L147" s="129"/>
    </row>
    <row r="148" spans="1:12" ht="19.5" customHeight="1">
      <c r="A148" s="13"/>
      <c r="B148" s="13" t="s">
        <v>63</v>
      </c>
      <c r="C148" s="206" t="s">
        <v>263</v>
      </c>
      <c r="D148" s="206" t="s">
        <v>262</v>
      </c>
      <c r="E148" s="191" t="s">
        <v>316</v>
      </c>
      <c r="F148" s="121">
        <v>224654.7</v>
      </c>
      <c r="G148" s="121">
        <v>224654.7</v>
      </c>
      <c r="H148" s="59">
        <f t="shared" si="2"/>
        <v>100</v>
      </c>
      <c r="I148" s="135"/>
      <c r="J148" s="135"/>
      <c r="K148" s="42"/>
      <c r="L148" s="7"/>
    </row>
    <row r="149" spans="1:12" ht="19.5" customHeight="1">
      <c r="A149" s="13"/>
      <c r="B149" s="13" t="s">
        <v>367</v>
      </c>
      <c r="C149" s="206" t="s">
        <v>263</v>
      </c>
      <c r="D149" s="206" t="s">
        <v>170</v>
      </c>
      <c r="E149" s="191"/>
      <c r="F149" s="121"/>
      <c r="G149" s="121"/>
      <c r="H149" s="59"/>
      <c r="I149" s="135"/>
      <c r="J149" s="135"/>
      <c r="K149" s="42"/>
      <c r="L149" s="7"/>
    </row>
    <row r="150" spans="1:11" ht="41.25" customHeight="1">
      <c r="A150" s="13"/>
      <c r="B150" s="81" t="s">
        <v>311</v>
      </c>
      <c r="C150" s="12">
        <v>38</v>
      </c>
      <c r="D150" s="12">
        <v>1</v>
      </c>
      <c r="E150" s="191"/>
      <c r="F150" s="152"/>
      <c r="G150" s="152"/>
      <c r="H150" s="59"/>
      <c r="I150" s="134"/>
      <c r="J150" s="134"/>
      <c r="K150" s="42"/>
    </row>
    <row r="151" spans="1:11" ht="25.5" customHeight="1" thickBot="1">
      <c r="A151" s="36"/>
      <c r="B151" s="62"/>
      <c r="C151" s="253"/>
      <c r="D151" s="253"/>
      <c r="E151" s="193"/>
      <c r="F151" s="152"/>
      <c r="G151" s="152"/>
      <c r="H151" s="59"/>
      <c r="I151" s="134"/>
      <c r="J151" s="134"/>
      <c r="K151" s="42"/>
    </row>
    <row r="152" spans="1:11" ht="32.25" customHeight="1" thickBot="1">
      <c r="A152" s="33"/>
      <c r="B152" s="66"/>
      <c r="C152" s="254"/>
      <c r="D152" s="254"/>
      <c r="E152" s="255"/>
      <c r="F152" s="128">
        <f>SUM(F147:F151)</f>
        <v>227118.1</v>
      </c>
      <c r="G152" s="128">
        <f>SUM(G143:G151)</f>
        <v>231186.7</v>
      </c>
      <c r="H152" s="59">
        <f t="shared" si="2"/>
        <v>101.7914027988082</v>
      </c>
      <c r="I152" s="126"/>
      <c r="J152" s="126"/>
      <c r="K152" s="42"/>
    </row>
    <row r="153" spans="1:11" ht="19.5" customHeight="1" thickBot="1">
      <c r="A153" s="57"/>
      <c r="B153" s="63" t="s">
        <v>288</v>
      </c>
      <c r="C153" s="256"/>
      <c r="D153" s="64"/>
      <c r="E153" s="65"/>
      <c r="F153" s="72">
        <f>SUM(F135,F145,F152)</f>
        <v>353026.4</v>
      </c>
      <c r="G153" s="72">
        <f>SUM(G135,G145,G152)</f>
        <v>299481.4</v>
      </c>
      <c r="H153" s="59">
        <f t="shared" si="2"/>
        <v>84.83257909323495</v>
      </c>
      <c r="I153" s="126"/>
      <c r="J153" s="126"/>
      <c r="K153" s="42"/>
    </row>
    <row r="154" spans="1:11" ht="15.75" thickBot="1">
      <c r="A154" s="48"/>
      <c r="B154" s="49"/>
      <c r="C154" s="257"/>
      <c r="D154" s="50"/>
      <c r="E154" s="51"/>
      <c r="F154" s="139"/>
      <c r="G154" s="139"/>
      <c r="H154" s="139"/>
      <c r="I154" s="42"/>
      <c r="J154" s="42"/>
      <c r="K154" s="42"/>
    </row>
    <row r="155" spans="1:10" ht="15">
      <c r="A155" s="48"/>
      <c r="B155" s="49"/>
      <c r="C155" s="257"/>
      <c r="D155" s="50"/>
      <c r="E155" s="51"/>
      <c r="G155" s="67"/>
      <c r="H155" s="67"/>
      <c r="J155" s="141">
        <v>137496.6</v>
      </c>
    </row>
    <row r="156" spans="1:15" s="67" customFormat="1" ht="15">
      <c r="A156" s="48"/>
      <c r="B156" s="49"/>
      <c r="C156" s="257"/>
      <c r="D156" s="50"/>
      <c r="E156" s="51"/>
      <c r="K156" s="2"/>
      <c r="L156" s="2"/>
      <c r="M156" s="2"/>
      <c r="N156" s="2"/>
      <c r="O156" s="2"/>
    </row>
    <row r="157" spans="1:15" s="67" customFormat="1" ht="15">
      <c r="A157" s="48"/>
      <c r="B157" s="49"/>
      <c r="C157" s="257"/>
      <c r="D157" s="50"/>
      <c r="E157" s="51"/>
      <c r="G157" s="88"/>
      <c r="J157" s="88">
        <f>F153+J155</f>
        <v>490523</v>
      </c>
      <c r="K157" s="2"/>
      <c r="L157" s="2"/>
      <c r="M157" s="2"/>
      <c r="N157" s="2"/>
      <c r="O157" s="2"/>
    </row>
    <row r="158" spans="1:15" s="67" customFormat="1" ht="15">
      <c r="A158" s="48"/>
      <c r="B158" s="49"/>
      <c r="C158" s="257"/>
      <c r="D158" s="50"/>
      <c r="E158" s="51"/>
      <c r="K158" s="2"/>
      <c r="L158" s="2"/>
      <c r="M158" s="2"/>
      <c r="N158" s="2"/>
      <c r="O158" s="2"/>
    </row>
    <row r="159" spans="1:15" s="67" customFormat="1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6:10" ht="14.25">
      <c r="F160" s="88"/>
      <c r="G160" s="88"/>
      <c r="H160" s="88"/>
      <c r="I160" s="88"/>
      <c r="J160" s="88"/>
    </row>
  </sheetData>
  <sheetProtection/>
  <protectedRanges>
    <protectedRange sqref="F147:G147 I147:J147" name="Range3"/>
    <protectedRange sqref="F136:G143 I136:J143" name="Range4"/>
  </protectedRanges>
  <mergeCells count="1">
    <mergeCell ref="B1:H1"/>
  </mergeCells>
  <printOptions/>
  <pageMargins left="0.2" right="0.1968503937007874" top="0.35433070866141736" bottom="0.35433070866141736" header="0.31496062992125984" footer="0.31496062992125984"/>
  <pageSetup horizontalDpi="600" verticalDpi="600" orientation="portrait" paperSize="9" r:id="rId1"/>
  <ignoredErrors>
    <ignoredError sqref="J142:N142" formulaRange="1"/>
    <ignoredError sqref="C3:E1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2018-10-04T09:02:01Z</cp:lastPrinted>
  <dcterms:created xsi:type="dcterms:W3CDTF">2006-09-28T05:33:49Z</dcterms:created>
  <dcterms:modified xsi:type="dcterms:W3CDTF">2021-07-10T13:05:48Z</dcterms:modified>
  <cp:category/>
  <cp:version/>
  <cp:contentType/>
  <cp:contentStatus/>
</cp:coreProperties>
</file>