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ԱՄՓՈՓ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<sst xmlns="http://schemas.openxmlformats.org/spreadsheetml/2006/main" count="889" uniqueCount="345">
  <si>
    <t>Հաշվի համար</t>
  </si>
  <si>
    <t>900215302267</t>
  </si>
  <si>
    <t>900215303083</t>
  </si>
  <si>
    <t>900215323230</t>
  </si>
  <si>
    <t>900215302028</t>
  </si>
  <si>
    <t>900215303026</t>
  </si>
  <si>
    <t>900215304024</t>
  </si>
  <si>
    <t>900215305021</t>
  </si>
  <si>
    <t>900215306029</t>
  </si>
  <si>
    <t>900215320053</t>
  </si>
  <si>
    <t>900215323024</t>
  </si>
  <si>
    <t>900215329021</t>
  </si>
  <si>
    <t>900215305427</t>
  </si>
  <si>
    <t>900215320442</t>
  </si>
  <si>
    <t>900215306284</t>
  </si>
  <si>
    <t>900215329351</t>
  </si>
  <si>
    <t>900215304321</t>
  </si>
  <si>
    <t>900215302010</t>
  </si>
  <si>
    <t>900215303018</t>
  </si>
  <si>
    <t>900215323016</t>
  </si>
  <si>
    <t>900215305013</t>
  </si>
  <si>
    <t>900215329013</t>
  </si>
  <si>
    <t>900215304016</t>
  </si>
  <si>
    <t>900215320012</t>
  </si>
  <si>
    <t>900215306011</t>
  </si>
  <si>
    <t>900215302259</t>
  </si>
  <si>
    <t>Պետական տուրք ՔԿԱԳԲ</t>
  </si>
  <si>
    <t>Պետական տուրք  Նոտար</t>
  </si>
  <si>
    <t>900215302275</t>
  </si>
  <si>
    <t>900215302051</t>
  </si>
  <si>
    <t>900215302416</t>
  </si>
  <si>
    <t>900215323321</t>
  </si>
  <si>
    <t>900215305260</t>
  </si>
  <si>
    <t>900215304263</t>
  </si>
  <si>
    <t>900215320285</t>
  </si>
  <si>
    <t>900215306292</t>
  </si>
  <si>
    <t>900215320038</t>
  </si>
  <si>
    <t>900215303323</t>
  </si>
  <si>
    <t>900215302424</t>
  </si>
  <si>
    <t>900215302119</t>
  </si>
  <si>
    <t>900215302168</t>
  </si>
  <si>
    <t>900215302218</t>
  </si>
  <si>
    <t>900215303182</t>
  </si>
  <si>
    <t>900215304180</t>
  </si>
  <si>
    <t>900215305187</t>
  </si>
  <si>
    <t>900215306185</t>
  </si>
  <si>
    <t>900215323198</t>
  </si>
  <si>
    <t>900215303208</t>
  </si>
  <si>
    <t>900215304206</t>
  </si>
  <si>
    <t>900215305203</t>
  </si>
  <si>
    <t>900215329203</t>
  </si>
  <si>
    <t>900215323214</t>
  </si>
  <si>
    <t>900215002032</t>
  </si>
  <si>
    <t>900215002040</t>
  </si>
  <si>
    <t>900215002057</t>
  </si>
  <si>
    <t>900215002156</t>
  </si>
  <si>
    <t>900215002198</t>
  </si>
  <si>
    <t>900215002065</t>
  </si>
  <si>
    <t>900215002073</t>
  </si>
  <si>
    <t>900215002081</t>
  </si>
  <si>
    <t>900215002164</t>
  </si>
  <si>
    <t>900215002024</t>
  </si>
  <si>
    <t>900215320046</t>
  </si>
  <si>
    <t>900215302572</t>
  </si>
  <si>
    <t>Դոտացիա</t>
  </si>
  <si>
    <t>900215302325</t>
  </si>
  <si>
    <t>900215302341</t>
  </si>
  <si>
    <t>900215302382</t>
  </si>
  <si>
    <t>900215302531</t>
  </si>
  <si>
    <t>900215302358</t>
  </si>
  <si>
    <t>900215302101</t>
  </si>
  <si>
    <t>Այլ տեղական վճարներ</t>
  </si>
  <si>
    <t xml:space="preserve"> Տեղական տուրք  շին .սկսելու համար</t>
  </si>
  <si>
    <t>Տեղական տուրք  շին .քանդելու համար</t>
  </si>
  <si>
    <t>Տեղական հաս.սննդի օբյեկտների համար</t>
  </si>
  <si>
    <t>Հեքիաթ նախակրթարան ՀՈԱԿ տեղական վճար</t>
  </si>
  <si>
    <t>Լ.Գյմուրի անվան նախակրթարան ՀՈԱԿ տեղ.վճար</t>
  </si>
  <si>
    <t>Աղբի վարձ տեղական վճար</t>
  </si>
  <si>
    <t>Մշակույթի կենտրոն ՀՈԱԿ տեղական վճար</t>
  </si>
  <si>
    <t>Ֆերմատա երաժշտական դպրոց ՀՈԱԿ տեղ.վճ</t>
  </si>
  <si>
    <t xml:space="preserve"> Գույքահարկ շինություններից</t>
  </si>
  <si>
    <t>Գույքահարկ փոխադրամիջոցներ</t>
  </si>
  <si>
    <t>Հողի հարկ</t>
  </si>
  <si>
    <t>Հողի հարկ ոչ գյուղ նշ.հողերից</t>
  </si>
  <si>
    <t>Տեղական տուրք ծխախոտ</t>
  </si>
  <si>
    <t>Տեղական տուրք ոգելից խմիչք</t>
  </si>
  <si>
    <t xml:space="preserve">Տեղական տուրք վառելիքաքսայուղերի վաճառքի համար </t>
  </si>
  <si>
    <t>Տեղական տուրք  արտաքին գովազդ համար</t>
  </si>
  <si>
    <t>Հողի վարձ. համայնքի սեփական հանդ.հողերի</t>
  </si>
  <si>
    <t>Գույքի վարձակալություն</t>
  </si>
  <si>
    <t>Համալիր մարզադպրոց ՀՈԱԿ տեղ.վճ</t>
  </si>
  <si>
    <t>Գույքահարկ շինություններից</t>
  </si>
  <si>
    <t>Արևիկի մանակապարտեզ ՀՈԱԿ</t>
  </si>
  <si>
    <t xml:space="preserve">ԸՆԴԱՄԵՆԸ ՍԵՓԱԿԱՆ ԵԿԱՄՈՒՏՆԵՐ </t>
  </si>
  <si>
    <t>ԱՆՎԱՆՈՒՄ</t>
  </si>
  <si>
    <t>Բասենի մանկապարտեզ ՀՈԱԿ</t>
  </si>
  <si>
    <t>Պետական սեփականություն հանդիսացող հողերի վարձակ</t>
  </si>
  <si>
    <t>Այլ ոչ հարկային եկամուտներ</t>
  </si>
  <si>
    <t>Հողի վարձ. համայնքի սեփական հանդիսացող հողերի</t>
  </si>
  <si>
    <t>Հողի վարձակալություն ոչ գյուղ նշանակության հողերից</t>
  </si>
  <si>
    <t>Վարãական իրավախախտումներից եկամուտներ</t>
  </si>
  <si>
    <t xml:space="preserve">Արևիկ գյուղի սեփական եկամուտներ </t>
  </si>
  <si>
    <t xml:space="preserve">Հովիտ գյուղի սեփական եկամուտներ </t>
  </si>
  <si>
    <t xml:space="preserve">Կամո  գյուղի սեփական եկամուտներ </t>
  </si>
  <si>
    <t>Արևիկի երաժշտական դպրոց ՀՈԱԿ</t>
  </si>
  <si>
    <t>900215320368</t>
  </si>
  <si>
    <t>900215003097</t>
  </si>
  <si>
    <t>900215329047</t>
  </si>
  <si>
    <t>Խումբ</t>
  </si>
  <si>
    <t>Ենթախ.</t>
  </si>
  <si>
    <t>07</t>
  </si>
  <si>
    <t>01</t>
  </si>
  <si>
    <t>02</t>
  </si>
  <si>
    <t>09</t>
  </si>
  <si>
    <t>Գույքահարկ անհատ ձեռներեցներից և քաղ.շինություն.</t>
  </si>
  <si>
    <t>03</t>
  </si>
  <si>
    <t>900215302663</t>
  </si>
  <si>
    <t>Գույքահարկ կազմակ.փոխադրամիջոցների համար</t>
  </si>
  <si>
    <t>04</t>
  </si>
  <si>
    <t>900215302242</t>
  </si>
  <si>
    <t>16</t>
  </si>
  <si>
    <t>90</t>
  </si>
  <si>
    <t>91</t>
  </si>
  <si>
    <t>22</t>
  </si>
  <si>
    <t>50</t>
  </si>
  <si>
    <t>Համայնքի վարչ.տարածք.պետ.պահուստ հողի վարձ</t>
  </si>
  <si>
    <t>51</t>
  </si>
  <si>
    <t>900215302036</t>
  </si>
  <si>
    <t>52</t>
  </si>
  <si>
    <t>54</t>
  </si>
  <si>
    <t>24</t>
  </si>
  <si>
    <t>45</t>
  </si>
  <si>
    <t>11</t>
  </si>
  <si>
    <t>05</t>
  </si>
  <si>
    <t>21</t>
  </si>
  <si>
    <t>38</t>
  </si>
  <si>
    <t>46</t>
  </si>
  <si>
    <t>06</t>
  </si>
  <si>
    <t>Համայնքի տարածքում շինար.ավարտ.փսատագր համար</t>
  </si>
  <si>
    <t>900215302440</t>
  </si>
  <si>
    <t>08</t>
  </si>
  <si>
    <t>Այյգաբացի մանկապարտեզ</t>
  </si>
  <si>
    <t>Տեղական տուրք այլ ապրանքների դիմաց</t>
  </si>
  <si>
    <t>13</t>
  </si>
  <si>
    <t>Համ.սեփ.հանդ.ոչ գյուղ նշան հողերի վարձ.համար</t>
  </si>
  <si>
    <t>900215329260</t>
  </si>
  <si>
    <t>Համայնքի հաշվեկշռում հաշվառված գույքի վարձ.համար</t>
  </si>
  <si>
    <t>900212329278</t>
  </si>
  <si>
    <t>Գույքահարկ կազմ շինության համար</t>
  </si>
  <si>
    <t>900215304230</t>
  </si>
  <si>
    <t>28</t>
  </si>
  <si>
    <t>900215305344</t>
  </si>
  <si>
    <t>Գույքահարկ կազմակ.շենք շինութ.</t>
  </si>
  <si>
    <t>900215306151</t>
  </si>
  <si>
    <t>32</t>
  </si>
  <si>
    <t>900215306243</t>
  </si>
  <si>
    <t>Հողի վարձ. համ. սեփ. հանդ. ոչ գյուղ նշանակ. հողերի համար</t>
  </si>
  <si>
    <t>900215306300</t>
  </si>
  <si>
    <t>ՏՏ մինչև  200մ.ք շին.համար</t>
  </si>
  <si>
    <t>Գույքահարկ կազմակ. շենք. շինությունների համար</t>
  </si>
  <si>
    <t>9002153020236</t>
  </si>
  <si>
    <t>6</t>
  </si>
  <si>
    <t>Հողի վարձ. համայնքի սեփական  ոչ գյուղ.նշ.հողերի համ.</t>
  </si>
  <si>
    <t>900215303315</t>
  </si>
  <si>
    <t>ՔԿԱԳԲ</t>
  </si>
  <si>
    <t>Ð³Ù.³ñË.ÁÝÃ.ï³ñ.Ñ³Ù.÷.Ã.å³ï×.ïñ.Ñ³Ù</t>
  </si>
  <si>
    <t xml:space="preserve">900215302390 </t>
  </si>
  <si>
    <t>Հողի վարձ. համ. սեփ.հանդ.ոչ գյուղ.նշ.հողերի</t>
  </si>
  <si>
    <t>900215305278</t>
  </si>
  <si>
    <t>900215329252</t>
  </si>
  <si>
    <t xml:space="preserve">ԸՆԴԱՄԵՆԸ  ԵԿԱՄՈՒՏՆԵՐ </t>
  </si>
  <si>
    <t>ՏԻՄ-ի մատուցած ծառայությունների համար</t>
  </si>
  <si>
    <t>3</t>
  </si>
  <si>
    <t>900215302564</t>
  </si>
  <si>
    <t xml:space="preserve">ԱԽՈՒՐՅԱՆ </t>
  </si>
  <si>
    <t>ԿԱՄՈ</t>
  </si>
  <si>
    <t xml:space="preserve">ՋՐԱՌԱՏ </t>
  </si>
  <si>
    <t>ԲԱՍԵՆ</t>
  </si>
  <si>
    <t xml:space="preserve">ՀՈՎԻՏ  </t>
  </si>
  <si>
    <t xml:space="preserve">ԿԱՌՆՈՒՏ  </t>
  </si>
  <si>
    <t xml:space="preserve">ԱՅԳԱԲԱՑ  </t>
  </si>
  <si>
    <t>ԱՐԵՎԻԿ</t>
  </si>
  <si>
    <t xml:space="preserve"> Ախուրյան գույքահարկ շինություններից</t>
  </si>
  <si>
    <t>Ախուրյան գույքահարկ անհատ ձեռներեցներից և քաղ.շինություն.</t>
  </si>
  <si>
    <t>Ախուրյան գույքահարկ կազմակ.փոխադրամիջոցների համար</t>
  </si>
  <si>
    <t>Ախուրյան հողի հարկ ոչ գյուղ նշ.հողերից</t>
  </si>
  <si>
    <t>Ախուրյան պետական տուրք ՔԿԱԳԲ</t>
  </si>
  <si>
    <t>Ախուրյան պետական տուրք  Նոտար</t>
  </si>
  <si>
    <t>Ախուրյան</t>
  </si>
  <si>
    <t>Ախուրյան հողի վարձ. համայնքի սեփական հանդիսացող հողերի</t>
  </si>
  <si>
    <t>Ախուրյան համայնքի վարչ.տարածք.պետ.պահուստ հողի վարձ</t>
  </si>
  <si>
    <t>Ախուրյան հողի վարձակալություն ոչ գյուղ նշանակության հողերից</t>
  </si>
  <si>
    <t>Ախուրյան գույքի վարձակալություն</t>
  </si>
  <si>
    <t>Ախուրյան վարãական իրավախախտումներից եկամուտներ</t>
  </si>
  <si>
    <t>Ախուրյան տեղական տուրք  շին .քանդելու համար</t>
  </si>
  <si>
    <t>Ախուրյան տեղական տուրք ոգելից խմիչք</t>
  </si>
  <si>
    <t>Ախուրյան տեղական տուրք ծխախոտ</t>
  </si>
  <si>
    <t xml:space="preserve">Ախուրյան տեղական տուրք վառելիքաքսայուղերի վաճառքի համար </t>
  </si>
  <si>
    <t>Ախուրյան տեղական հաս.սննդի օբյեկտների համար</t>
  </si>
  <si>
    <t>Ախուրյան տեղական տուրք  արտաքին գովազդ համար</t>
  </si>
  <si>
    <t>Ախուրյան հ³Ù.³ñË.ÁÝÃ.ï³ñ.Ñ³Ù.÷.Ã.å³ï×.ïñ.Ñ³Ù</t>
  </si>
  <si>
    <t xml:space="preserve"> Ախուրյան տեղական տուրք  շին .սկսելու համար</t>
  </si>
  <si>
    <t>Ախուրյան համայնքի տարածքում շինար.ավարտ.փսատագր համար</t>
  </si>
  <si>
    <t>Ախուրյան ՏԻՄ-ի մատուցած ծառայությունների համար</t>
  </si>
  <si>
    <t>Ախուրյան աղբի վարձ տեղական վճար</t>
  </si>
  <si>
    <t>Ախուրյան այլ տեղական վճարներ</t>
  </si>
  <si>
    <t>Ախուրյանի Ֆերմատա երաժշտական դպրոց ՀՈԱԿ տեղ.վճ</t>
  </si>
  <si>
    <t>Ախուրյանի Համալիր մարզադպրոց ՀՈԱԿ տեղ.վճ</t>
  </si>
  <si>
    <t>Ախուրյանի Մշակույթի կենտրոն ՀՈԱԿ տեղական վճար</t>
  </si>
  <si>
    <t xml:space="preserve"> Ախուրյանի Հեքիաթ մանկապարտեզ ՀՈԱԿ տեղական վճար</t>
  </si>
  <si>
    <t>Ախուրյանի Լ.Գյմուրի անվան  մանկապարտեզ ՀՈԱԿ տեղ.վճար</t>
  </si>
  <si>
    <t>Ախուրյանի Շուշան մանկապարտեզ տեղական վճար</t>
  </si>
  <si>
    <t>Ախուրյան գույքահարկ փոխադրամիջոցներ</t>
  </si>
  <si>
    <t>Արևիկ տեղական տուրք ծխախոտ</t>
  </si>
  <si>
    <t>Արևիկ հողի հարկ</t>
  </si>
  <si>
    <t>Արևիկ գույքահարկ փոխադրամիջոցներ</t>
  </si>
  <si>
    <t>Արևիկ գույքահարկ շինություններից</t>
  </si>
  <si>
    <t>Արևիկ տեղական տուրք ոգելից խմիչք</t>
  </si>
  <si>
    <t>Արևիկ հողի վարձ. համայնքի սեփական հանդ.հողերի</t>
  </si>
  <si>
    <t>Այգաբաց գույքահարկ շինություններից</t>
  </si>
  <si>
    <t>Այգաբաց գույքահարկ փոխադրամիջոցներ</t>
  </si>
  <si>
    <t>Այգաբաց հողի հարկ</t>
  </si>
  <si>
    <t>Այգաբաց տեղական տուրք ծխախոտ</t>
  </si>
  <si>
    <t>Այգաբաց տեղական տուրք ոգելից խմիչք</t>
  </si>
  <si>
    <t>Այգաբաց հողի վարձ. համայնքի սեփական հանդիսացող հողերի</t>
  </si>
  <si>
    <t>Այյգաբացի մանկապարտեզ ՀՈԱԿ</t>
  </si>
  <si>
    <t>Կառնուտ գույքահարկ շինություններից</t>
  </si>
  <si>
    <t>Կառնուտ գույքահարկ փոխադրամիջոցներ</t>
  </si>
  <si>
    <t>Կառնուտ հողի հարկ</t>
  </si>
  <si>
    <t>Կառնուտ տեղական տուրք ծխախոտ</t>
  </si>
  <si>
    <t>Կառնուտ տեղական տուրք ոգելից խմիչք</t>
  </si>
  <si>
    <t>Կառնուտ հողի վարձ. համայնքի սեփական հանդ.հողերի</t>
  </si>
  <si>
    <t>Կառնուտ հողի վարձ. համ. սեփ.հանդ.ոչ գյուղ.նշ.հողերի</t>
  </si>
  <si>
    <t>Կառնուտ այլ ոչ հարկային եկամուտներ</t>
  </si>
  <si>
    <t>Հովիտ գույքահարկ շինություններից</t>
  </si>
  <si>
    <t>Հովիտ գույքահարկ փոխադրամիջոցներ</t>
  </si>
  <si>
    <t>Հովիտ հողի հարկ</t>
  </si>
  <si>
    <t>Հովիտ տեղական տուրք ծխախոտ</t>
  </si>
  <si>
    <t>Հովիտ հողի վարձ. համայնքի սեփական հանդիսացող հողերի</t>
  </si>
  <si>
    <t>Հովիտ տեղական տուրք այլ ապրանքների դիմաց</t>
  </si>
  <si>
    <t>Հովիտ համ.սեփ.հանդ.ոչ գյուղ նշան հողերի վարձ.համար</t>
  </si>
  <si>
    <t>Հովիտ համայնքի հաշվեկշռում հաշվառված գույքի վարձ.համար</t>
  </si>
  <si>
    <t>Բասեն գույքահարկ կազմ շինության համար</t>
  </si>
  <si>
    <t>Բասեն գույքահարկ շինություններից</t>
  </si>
  <si>
    <t>Բասեն գույքահարկ փոխադրամիջոցներ</t>
  </si>
  <si>
    <t>Բասեն հողի հարկ</t>
  </si>
  <si>
    <t>Բասեն տեղական տուրք ծխախոտ</t>
  </si>
  <si>
    <t>Բասեն տեղական տուրք ոգելից խմիչք</t>
  </si>
  <si>
    <t>Բասեն հողի վարձ. համայնքի սեփական հանդիսացող հողերի</t>
  </si>
  <si>
    <t>Ջրառատ գույքահարկ շինություններից</t>
  </si>
  <si>
    <t>Ջրառատ գույքահարկ փոխադրամիջոցներ</t>
  </si>
  <si>
    <t>Ջրառատ հողի հարկ</t>
  </si>
  <si>
    <t>Ջրառատ տեղական տուրք ծխախոտ</t>
  </si>
  <si>
    <t>Ջրառատ հողի վարձ. համայնքի սեփական հանդ.հողերի</t>
  </si>
  <si>
    <t>Ջրառատ պետական սեփականություն հանդիսացող հողերի վարձակ</t>
  </si>
  <si>
    <t>Ջրառատ հողի վարձ. համ. սեփ. հանդ. ոչ գյուղ նշանակ. հողերի համար</t>
  </si>
  <si>
    <t>Ջրառատ այլ ոչ հարկային եկամուտներ</t>
  </si>
  <si>
    <t>Կամո գույքահարկ շինություններից</t>
  </si>
  <si>
    <t>Կամո գույքահարկ փոխադրամիջոցներ</t>
  </si>
  <si>
    <t>Կամո հողի հարկ</t>
  </si>
  <si>
    <t>Կամո տեղական տուրք ոգելից խմիչք</t>
  </si>
  <si>
    <t>Կամո հողի վարձ. համայնքի սեփական հանդիսացող հողերի</t>
  </si>
  <si>
    <t>Կամո հողի վարձ. համ. սեփ. հանդ. ոչ գյուղ նշանակ. հողերի համար</t>
  </si>
  <si>
    <t>Կամո ՏՏ մինչև  200մ.ք շին.համար</t>
  </si>
  <si>
    <t>47</t>
  </si>
  <si>
    <t>1</t>
  </si>
  <si>
    <t>37</t>
  </si>
  <si>
    <t>36</t>
  </si>
  <si>
    <t>900215302291</t>
  </si>
  <si>
    <t xml:space="preserve"> Տեղական տուրք 20քառ.մետր  շին .սկսելու համար</t>
  </si>
  <si>
    <t xml:space="preserve"> Տեղական տուրք  20քառ.մետր և ավել  շին .սկսելու համար</t>
  </si>
  <si>
    <t xml:space="preserve">Համայնք.վարչ.տարածք.շին սկսելու </t>
  </si>
  <si>
    <t>39</t>
  </si>
  <si>
    <t>501-ից 1000 քառ.մետր</t>
  </si>
  <si>
    <t>34</t>
  </si>
  <si>
    <t>900215302366</t>
  </si>
  <si>
    <t>900215302309</t>
  </si>
  <si>
    <t>900215302655</t>
  </si>
  <si>
    <t>900215302598</t>
  </si>
  <si>
    <t>Ախուրյան  այլ ոչ հարկային եկամուտներ</t>
  </si>
  <si>
    <t>Ընդամենը հողի վարձակալություն</t>
  </si>
  <si>
    <t>Ընդամենը պետ.պահուստ.հող.հ.մ վ.տ</t>
  </si>
  <si>
    <t>Ընդամենը գույքի վարձակալություն</t>
  </si>
  <si>
    <t>Ընդամենը  այլ ոչ հարկային եկամուտներ</t>
  </si>
  <si>
    <t>Ընդամենը տեղական տուրքեր</t>
  </si>
  <si>
    <t>Ընդամենը տեղական վճարներ</t>
  </si>
  <si>
    <t>Ընդամենը հողի հարկ</t>
  </si>
  <si>
    <t>Ընդամենը պետական տուրքեր</t>
  </si>
  <si>
    <t>Ընդամենը գ.հարկ փոխադրամիջ.</t>
  </si>
  <si>
    <t>Ընդամենը գույք. հարկ շինություն.</t>
  </si>
  <si>
    <t>Ընդ. վարչ.իրավախ. մուտքեր</t>
  </si>
  <si>
    <t xml:space="preserve">ԸՆԴԱՄԵՆԸ        ԵԿԱՄՈՒՏՆԵՐ </t>
  </si>
  <si>
    <t>900215320293</t>
  </si>
  <si>
    <t>Բասեն այլ ոչ հարկային եկամուտներ</t>
  </si>
  <si>
    <t>Դատական վճիռներով ԴԱՀԿ</t>
  </si>
  <si>
    <t>900215302671</t>
  </si>
  <si>
    <t>900215304347</t>
  </si>
  <si>
    <t>2020թ ճշտված պլան</t>
  </si>
  <si>
    <t>Կամոյի  մանկապարտեզ ՀՈԱԿ</t>
  </si>
  <si>
    <t>Այգաբաց գյուղի սեփական եկամ</t>
  </si>
  <si>
    <t>Կառնուտ գյուղի սեփական եկամ</t>
  </si>
  <si>
    <t>Բասեն գյուղի սեփական եկամուտ</t>
  </si>
  <si>
    <t xml:space="preserve">Ջրառատ գյուղի սեփական եկամ </t>
  </si>
  <si>
    <t>Կամոյի մանկապարտեզ ՀՈԱԿ</t>
  </si>
  <si>
    <t>900215003204</t>
  </si>
  <si>
    <t>Բնակ ֆոնդի վարձակալություն</t>
  </si>
  <si>
    <t>900215003170</t>
  </si>
  <si>
    <t>Տևանսպորտային միջոցի վարձակալություն</t>
  </si>
  <si>
    <t>900215003188</t>
  </si>
  <si>
    <t xml:space="preserve"> Տ.Տ 201-500 քառ.մետր շին .սկսելու համ.</t>
  </si>
  <si>
    <t>33</t>
  </si>
  <si>
    <t>900215302317</t>
  </si>
  <si>
    <t xml:space="preserve"> Ախուրյան տեղական տուրք  շին .սկսելու համար501-1000 քառ.մետր</t>
  </si>
  <si>
    <t>14</t>
  </si>
  <si>
    <t>48</t>
  </si>
  <si>
    <t>Ընդամենը դրամաշնորհներ</t>
  </si>
  <si>
    <t>4</t>
  </si>
  <si>
    <t>Արևիկ հողի վարձ. համ. սեփ.  ոչ գյուղ.նշ.հողերի համ.</t>
  </si>
  <si>
    <t xml:space="preserve">Արևիկ գույքի վարձ. համ. սեփ.ոչ </t>
  </si>
  <si>
    <t>90021530331</t>
  </si>
  <si>
    <t>Ախուրյան հմայնքի կողմից առ.տուրքի մատուցված ծառայությունների համար վճար</t>
  </si>
  <si>
    <t>900215302150</t>
  </si>
  <si>
    <t>Արևիկ  այլ ոչ հարկային եկամուտներ</t>
  </si>
  <si>
    <t>Ընդամենը մանկապարտեզ</t>
  </si>
  <si>
    <t>Ընդամենը արտադպրոցական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</si>
  <si>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</si>
  <si>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Պետ.բյուջ.ընթացիկ ծախս.սուբվենցիա</t>
  </si>
  <si>
    <t>Պետ.բյուջ.այլ դոտացիա</t>
  </si>
  <si>
    <t>Պետ.բյուջ.կապիտալ սուբվենցիա</t>
  </si>
  <si>
    <t>ԸՆԴԱՄԵՆԸ ՊԱՇՏՈՆԱԿԱՆ ԴՐԱՄԱՇՆՈՐՀՆԵՐ</t>
  </si>
  <si>
    <t>900215302192</t>
  </si>
  <si>
    <t>900215302135</t>
  </si>
  <si>
    <t>900215302465</t>
  </si>
  <si>
    <t>900215302499</t>
  </si>
  <si>
    <t>900215302127</t>
  </si>
  <si>
    <t xml:space="preserve">Կատարվել է </t>
  </si>
  <si>
    <t>Կատ.%</t>
  </si>
  <si>
    <t>Ախուրյան համայնքի 2020թ բյուջեյի  եկամուտների ճշտված պլանը և փաստացի մուտքերը առ 31,12,2020թ</t>
  </si>
  <si>
    <t xml:space="preserve">Ախուրյան համայնքի 2020թ բյուջեյի  եկամուտների ճշտված պլանը և փաստացի մուտքերը        առ 31,12,2020թ </t>
  </si>
  <si>
    <t>Ախուրյանի Շուշան մանկապարտեզ</t>
  </si>
  <si>
    <t>900215303380</t>
  </si>
  <si>
    <t xml:space="preserve">Ընդամենը Ախուրյան գյուղի սեփական եկամուտներ  </t>
  </si>
  <si>
    <t xml:space="preserve"> Տեղ.տուրք20քառ.մետր.շին.սկսելու </t>
  </si>
  <si>
    <t xml:space="preserve"> Տեղ.տուրք20քառ.մետր և ավելշին .</t>
  </si>
  <si>
    <t>Համայնքի կողմից առանց պետ տուրքի մատուցված ծառ. համար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</si>
</sst>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rial Armenian"/>
      <family val="2"/>
    </font>
    <font>
      <sz val="11"/>
      <name val="Arial Armenian"/>
      <family val="2"/>
    </font>
    <font>
      <sz val="12"/>
      <name val="Arial Armenian"/>
      <family val="2"/>
    </font>
    <font>
      <b/>
      <sz val="11"/>
      <name val="Arial Armenian"/>
      <family val="2"/>
    </font>
    <font>
      <sz val="11"/>
      <color indexed="10"/>
      <name val="Arial Armenian"/>
      <family val="2"/>
    </font>
    <font>
      <b/>
      <sz val="11"/>
      <color indexed="10"/>
      <name val="Arial Armenian"/>
      <family val="2"/>
    </font>
    <font>
      <b/>
      <sz val="11"/>
      <color indexed="8"/>
      <name val="Arial Armenian"/>
      <family val="2"/>
    </font>
    <font>
      <sz val="12"/>
      <color indexed="8"/>
      <name val="Arial Armenian"/>
      <family val="2"/>
    </font>
    <font>
      <sz val="10"/>
      <name val="Arial Armenian"/>
      <family val="2"/>
    </font>
    <font>
      <b/>
      <sz val="9"/>
      <name val="Arial Armenian"/>
      <family val="2"/>
    </font>
    <font>
      <b/>
      <sz val="10"/>
      <name val="Arial Armenian"/>
      <family val="2"/>
    </font>
    <font>
      <sz val="10"/>
      <name val="Arial LatArm"/>
      <family val="2"/>
    </font>
    <font>
      <sz val="11"/>
      <color indexed="8"/>
      <name val="Arial Armenian"/>
      <family val="2"/>
    </font>
    <font>
      <b/>
      <sz val="11"/>
      <name val="Arial LatArm"/>
      <family val="2"/>
    </font>
    <font>
      <b/>
      <sz val="8"/>
      <name val="Arial Armenian"/>
      <family val="2"/>
    </font>
    <font>
      <sz val="11"/>
      <name val="Arial LatArm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Armenian"/>
      <family val="2"/>
    </font>
    <font>
      <b/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0" borderId="1" applyNumberFormat="0" applyFill="0" applyProtection="0">
      <alignment horizontal="left" vertical="center" wrapText="1"/>
    </xf>
    <xf numFmtId="4" fontId="14" fillId="0" borderId="1" applyFill="0" applyProtection="0">
      <alignment horizontal="right" vertical="center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10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2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164" fontId="51" fillId="0" borderId="15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51" fillId="0" borderId="15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1" fillId="0" borderId="17" xfId="0" applyFont="1" applyFill="1" applyBorder="1" applyAlignment="1">
      <alignment/>
    </xf>
    <xf numFmtId="0" fontId="51" fillId="0" borderId="0" xfId="0" applyFont="1" applyFill="1" applyAlignment="1">
      <alignment/>
    </xf>
    <xf numFmtId="164" fontId="11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>
      <alignment horizontal="right"/>
    </xf>
    <xf numFmtId="49" fontId="5" fillId="0" borderId="11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6" fillId="0" borderId="14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64" fontId="51" fillId="0" borderId="1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0" fontId="52" fillId="0" borderId="20" xfId="0" applyFont="1" applyFill="1" applyBorder="1" applyAlignment="1">
      <alignment/>
    </xf>
    <xf numFmtId="16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19" xfId="0" applyNumberFormat="1" applyFont="1" applyBorder="1" applyAlignment="1">
      <alignment/>
    </xf>
    <xf numFmtId="164" fontId="52" fillId="0" borderId="14" xfId="0" applyNumberFormat="1" applyFont="1" applyBorder="1" applyAlignment="1">
      <alignment/>
    </xf>
    <xf numFmtId="164" fontId="52" fillId="0" borderId="19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22" xfId="0" applyNumberFormat="1" applyFont="1" applyBorder="1" applyAlignment="1">
      <alignment horizontal="center" wrapText="1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3" xfId="0" applyFont="1" applyBorder="1" applyAlignment="1">
      <alignment/>
    </xf>
    <xf numFmtId="49" fontId="5" fillId="0" borderId="23" xfId="0" applyNumberFormat="1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164" fontId="51" fillId="0" borderId="12" xfId="0" applyNumberFormat="1" applyFont="1" applyBorder="1" applyAlignment="1">
      <alignment horizontal="center" vertical="center"/>
    </xf>
    <xf numFmtId="164" fontId="51" fillId="0" borderId="15" xfId="0" applyNumberFormat="1" applyFont="1" applyBorder="1" applyAlignment="1">
      <alignment horizontal="center" vertical="center"/>
    </xf>
    <xf numFmtId="164" fontId="51" fillId="0" borderId="13" xfId="0" applyNumberFormat="1" applyFont="1" applyBorder="1" applyAlignment="1">
      <alignment horizontal="center" vertical="center"/>
    </xf>
    <xf numFmtId="164" fontId="51" fillId="0" borderId="16" xfId="0" applyNumberFormat="1" applyFont="1" applyBorder="1" applyAlignment="1">
      <alignment horizontal="center" vertical="center"/>
    </xf>
    <xf numFmtId="164" fontId="51" fillId="0" borderId="11" xfId="0" applyNumberFormat="1" applyFont="1" applyFill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51" fillId="0" borderId="0" xfId="0" applyNumberFormat="1" applyFont="1" applyAlignment="1">
      <alignment horizontal="center" vertical="center"/>
    </xf>
    <xf numFmtId="164" fontId="52" fillId="0" borderId="13" xfId="0" applyNumberFormat="1" applyFont="1" applyBorder="1" applyAlignment="1">
      <alignment horizontal="center" vertical="center"/>
    </xf>
    <xf numFmtId="164" fontId="52" fillId="0" borderId="11" xfId="0" applyNumberFormat="1" applyFont="1" applyBorder="1" applyAlignment="1">
      <alignment horizontal="center" vertical="center"/>
    </xf>
    <xf numFmtId="164" fontId="52" fillId="0" borderId="15" xfId="0" applyNumberFormat="1" applyFont="1" applyBorder="1" applyAlignment="1">
      <alignment horizontal="center" vertical="center"/>
    </xf>
    <xf numFmtId="0" fontId="51" fillId="0" borderId="15" xfId="0" applyFont="1" applyFill="1" applyBorder="1" applyAlignment="1">
      <alignment/>
    </xf>
    <xf numFmtId="164" fontId="52" fillId="0" borderId="16" xfId="0" applyNumberFormat="1" applyFont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90"/>
    </xf>
    <xf numFmtId="2" fontId="6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49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6" fillId="0" borderId="15" xfId="0" applyFont="1" applyFill="1" applyBorder="1" applyAlignment="1">
      <alignment wrapText="1"/>
    </xf>
    <xf numFmtId="49" fontId="4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6" fillId="0" borderId="15" xfId="0" applyFont="1" applyFill="1" applyBorder="1" applyAlignment="1">
      <alignment/>
    </xf>
    <xf numFmtId="49" fontId="6" fillId="0" borderId="2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29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wrapText="1"/>
    </xf>
    <xf numFmtId="49" fontId="4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6" fillId="0" borderId="16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0" fontId="15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wrapText="1"/>
    </xf>
    <xf numFmtId="49" fontId="15" fillId="0" borderId="11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16" fillId="0" borderId="1" xfId="33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64" fontId="51" fillId="0" borderId="12" xfId="0" applyNumberFormat="1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18" fillId="0" borderId="1" xfId="34" applyNumberFormat="1" applyFont="1" applyFill="1" applyBorder="1" applyAlignment="1">
      <alignment horizontal="left" vertical="center"/>
    </xf>
    <xf numFmtId="0" fontId="51" fillId="0" borderId="11" xfId="0" applyFont="1" applyBorder="1" applyAlignment="1">
      <alignment horizontal="center" vertical="center" wrapText="1"/>
    </xf>
    <xf numFmtId="164" fontId="51" fillId="0" borderId="16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4" fillId="0" borderId="3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6" xfId="0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30" xfId="0" applyNumberFormat="1" applyFont="1" applyBorder="1" applyAlignment="1">
      <alignment/>
    </xf>
    <xf numFmtId="164" fontId="52" fillId="0" borderId="18" xfId="0" applyNumberFormat="1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 applyProtection="1">
      <alignment horizontal="center" vertical="center"/>
      <protection/>
    </xf>
    <xf numFmtId="165" fontId="4" fillId="0" borderId="11" xfId="0" applyNumberFormat="1" applyFont="1" applyFill="1" applyBorder="1" applyAlignment="1">
      <alignment horizontal="center" vertical="center"/>
    </xf>
    <xf numFmtId="164" fontId="51" fillId="0" borderId="13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horizontal="center" vertical="center"/>
    </xf>
    <xf numFmtId="164" fontId="51" fillId="0" borderId="25" xfId="0" applyNumberFormat="1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4" fontId="51" fillId="0" borderId="26" xfId="0" applyNumberFormat="1" applyFont="1" applyBorder="1" applyAlignment="1">
      <alignment horizontal="center" vertical="center"/>
    </xf>
    <xf numFmtId="164" fontId="52" fillId="0" borderId="19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51" fillId="0" borderId="19" xfId="0" applyNumberFormat="1" applyFont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164" fontId="52" fillId="0" borderId="14" xfId="0" applyNumberFormat="1" applyFont="1" applyFill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52" fillId="0" borderId="19" xfId="0" applyNumberFormat="1" applyFont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5" fontId="11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2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52" fillId="0" borderId="14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51" fillId="0" borderId="12" xfId="0" applyNumberFormat="1" applyFont="1" applyFill="1" applyBorder="1" applyAlignment="1">
      <alignment horizontal="center" vertical="center"/>
    </xf>
    <xf numFmtId="164" fontId="51" fillId="0" borderId="17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26" xfId="0" applyFont="1" applyBorder="1" applyAlignment="1">
      <alignment wrapText="1"/>
    </xf>
    <xf numFmtId="164" fontId="6" fillId="0" borderId="30" xfId="0" applyNumberFormat="1" applyFont="1" applyBorder="1" applyAlignment="1">
      <alignment vertical="center"/>
    </xf>
    <xf numFmtId="164" fontId="6" fillId="0" borderId="18" xfId="0" applyNumberFormat="1" applyFont="1" applyBorder="1" applyAlignment="1">
      <alignment vertical="center"/>
    </xf>
    <xf numFmtId="0" fontId="6" fillId="0" borderId="16" xfId="0" applyFont="1" applyFill="1" applyBorder="1" applyAlignment="1">
      <alignment/>
    </xf>
    <xf numFmtId="49" fontId="4" fillId="0" borderId="3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2" fontId="6" fillId="0" borderId="24" xfId="0" applyNumberFormat="1" applyFont="1" applyBorder="1" applyAlignment="1">
      <alignment horizontal="center" wrapText="1"/>
    </xf>
    <xf numFmtId="2" fontId="6" fillId="0" borderId="3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ft_arm10_BordWW_900" xfId="33"/>
    <cellStyle name="rgt_arm14_Money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zoomScalePageLayoutView="0" workbookViewId="0" topLeftCell="A106">
      <selection activeCell="N116" sqref="N116"/>
    </sheetView>
  </sheetViews>
  <sheetFormatPr defaultColWidth="9.140625" defaultRowHeight="15"/>
  <cols>
    <col min="1" max="1" width="4.28125" style="1" customWidth="1"/>
    <col min="2" max="2" width="34.421875" style="1" customWidth="1"/>
    <col min="3" max="3" width="6.00390625" style="1" customWidth="1"/>
    <col min="4" max="4" width="5.140625" style="1" customWidth="1"/>
    <col min="5" max="5" width="17.8515625" style="2" customWidth="1"/>
    <col min="6" max="6" width="10.7109375" style="4" customWidth="1"/>
    <col min="7" max="7" width="11.140625" style="8" customWidth="1"/>
    <col min="8" max="8" width="7.8515625" style="8" customWidth="1"/>
    <col min="9" max="16384" width="9.140625" style="4" customWidth="1"/>
  </cols>
  <sheetData>
    <row r="1" spans="1:8" ht="35.25" customHeight="1">
      <c r="A1" s="250" t="s">
        <v>337</v>
      </c>
      <c r="B1" s="251"/>
      <c r="C1" s="251"/>
      <c r="D1" s="251"/>
      <c r="E1" s="251"/>
      <c r="F1" s="251"/>
      <c r="G1" s="251"/>
      <c r="H1" s="251"/>
    </row>
    <row r="2" spans="1:8" s="5" customFormat="1" ht="61.5" customHeight="1">
      <c r="A2" s="11"/>
      <c r="B2" s="12" t="s">
        <v>94</v>
      </c>
      <c r="C2" s="13" t="s">
        <v>108</v>
      </c>
      <c r="D2" s="13" t="s">
        <v>109</v>
      </c>
      <c r="E2" s="14" t="s">
        <v>0</v>
      </c>
      <c r="F2" s="25" t="s">
        <v>297</v>
      </c>
      <c r="G2" s="181" t="s">
        <v>335</v>
      </c>
      <c r="H2" s="68" t="s">
        <v>336</v>
      </c>
    </row>
    <row r="3" spans="1:8" s="5" customFormat="1" ht="13.5" customHeight="1">
      <c r="A3" s="11"/>
      <c r="B3" s="28" t="s">
        <v>174</v>
      </c>
      <c r="C3" s="13"/>
      <c r="D3" s="13"/>
      <c r="E3" s="14"/>
      <c r="F3" s="15"/>
      <c r="G3" s="16"/>
      <c r="H3" s="16"/>
    </row>
    <row r="4" spans="1:8" s="5" customFormat="1" ht="15" customHeight="1">
      <c r="A4" s="17">
        <v>1</v>
      </c>
      <c r="B4" s="17" t="s">
        <v>80</v>
      </c>
      <c r="C4" s="19" t="s">
        <v>110</v>
      </c>
      <c r="D4" s="19" t="s">
        <v>111</v>
      </c>
      <c r="E4" s="19" t="s">
        <v>1</v>
      </c>
      <c r="F4" s="226">
        <v>1517.2</v>
      </c>
      <c r="G4" s="15">
        <v>1988.3</v>
      </c>
      <c r="H4" s="226">
        <f>G4/F4*100</f>
        <v>131.0506195623517</v>
      </c>
    </row>
    <row r="5" spans="1:8" s="5" customFormat="1" ht="15" customHeight="1">
      <c r="A5" s="17">
        <v>2</v>
      </c>
      <c r="B5" s="17" t="s">
        <v>81</v>
      </c>
      <c r="C5" s="19" t="s">
        <v>110</v>
      </c>
      <c r="D5" s="19" t="s">
        <v>112</v>
      </c>
      <c r="E5" s="19" t="s">
        <v>4</v>
      </c>
      <c r="F5" s="226">
        <v>39956.1</v>
      </c>
      <c r="G5" s="15">
        <v>32783.5</v>
      </c>
      <c r="H5" s="226">
        <f aca="true" t="shared" si="0" ref="H5:H66">G5/F5*100</f>
        <v>82.04879855641568</v>
      </c>
    </row>
    <row r="6" spans="1:8" s="5" customFormat="1" ht="15" customHeight="1">
      <c r="A6" s="17">
        <v>3</v>
      </c>
      <c r="B6" s="17" t="s">
        <v>114</v>
      </c>
      <c r="C6" s="19" t="s">
        <v>110</v>
      </c>
      <c r="D6" s="19" t="s">
        <v>115</v>
      </c>
      <c r="E6" s="19" t="s">
        <v>116</v>
      </c>
      <c r="F6" s="226">
        <v>3003.8</v>
      </c>
      <c r="G6" s="15">
        <v>2555.4</v>
      </c>
      <c r="H6" s="226">
        <f t="shared" si="0"/>
        <v>85.0722418270191</v>
      </c>
    </row>
    <row r="7" spans="1:8" s="5" customFormat="1" ht="15" customHeight="1">
      <c r="A7" s="17">
        <v>4</v>
      </c>
      <c r="B7" s="17" t="s">
        <v>117</v>
      </c>
      <c r="C7" s="19" t="s">
        <v>110</v>
      </c>
      <c r="D7" s="19" t="s">
        <v>118</v>
      </c>
      <c r="E7" s="19" t="s">
        <v>119</v>
      </c>
      <c r="F7" s="226">
        <v>1151.6</v>
      </c>
      <c r="G7" s="15">
        <v>929.1</v>
      </c>
      <c r="H7" s="226">
        <f t="shared" si="0"/>
        <v>80.67905522750955</v>
      </c>
    </row>
    <row r="8" spans="1:8" s="5" customFormat="1" ht="15" customHeight="1">
      <c r="A8" s="17">
        <v>5</v>
      </c>
      <c r="B8" s="17" t="s">
        <v>82</v>
      </c>
      <c r="C8" s="19" t="s">
        <v>113</v>
      </c>
      <c r="D8" s="19" t="s">
        <v>111</v>
      </c>
      <c r="E8" s="19" t="s">
        <v>17</v>
      </c>
      <c r="F8" s="226">
        <v>15584.7</v>
      </c>
      <c r="G8" s="15">
        <v>13259.3</v>
      </c>
      <c r="H8" s="226">
        <f t="shared" si="0"/>
        <v>85.07895564239286</v>
      </c>
    </row>
    <row r="9" spans="1:8" s="5" customFormat="1" ht="15" customHeight="1">
      <c r="A9" s="17">
        <v>6</v>
      </c>
      <c r="B9" s="17" t="s">
        <v>83</v>
      </c>
      <c r="C9" s="19" t="s">
        <v>113</v>
      </c>
      <c r="D9" s="19" t="s">
        <v>112</v>
      </c>
      <c r="E9" s="19" t="s">
        <v>25</v>
      </c>
      <c r="F9" s="226">
        <v>2526.8</v>
      </c>
      <c r="G9" s="226">
        <v>2450.5</v>
      </c>
      <c r="H9" s="226">
        <f t="shared" si="0"/>
        <v>96.98037042900111</v>
      </c>
    </row>
    <row r="10" spans="1:8" s="5" customFormat="1" ht="15" customHeight="1">
      <c r="A10" s="17">
        <v>7</v>
      </c>
      <c r="B10" s="17" t="s">
        <v>26</v>
      </c>
      <c r="C10" s="19" t="s">
        <v>120</v>
      </c>
      <c r="D10" s="19" t="s">
        <v>121</v>
      </c>
      <c r="E10" s="19" t="s">
        <v>28</v>
      </c>
      <c r="F10" s="226">
        <v>2500</v>
      </c>
      <c r="G10" s="15">
        <v>2078.8</v>
      </c>
      <c r="H10" s="226">
        <f t="shared" si="0"/>
        <v>83.152</v>
      </c>
    </row>
    <row r="11" spans="1:8" s="5" customFormat="1" ht="15" customHeight="1">
      <c r="A11" s="17">
        <v>8</v>
      </c>
      <c r="B11" s="17" t="s">
        <v>27</v>
      </c>
      <c r="C11" s="19" t="s">
        <v>120</v>
      </c>
      <c r="D11" s="19" t="s">
        <v>122</v>
      </c>
      <c r="E11" s="19" t="s">
        <v>29</v>
      </c>
      <c r="F11" s="226">
        <v>800</v>
      </c>
      <c r="G11" s="226">
        <v>868.9</v>
      </c>
      <c r="H11" s="226">
        <f t="shared" si="0"/>
        <v>108.6125</v>
      </c>
    </row>
    <row r="12" spans="1:8" s="5" customFormat="1" ht="15" customHeight="1">
      <c r="A12" s="17">
        <v>9</v>
      </c>
      <c r="B12" s="17" t="s">
        <v>98</v>
      </c>
      <c r="C12" s="19" t="s">
        <v>123</v>
      </c>
      <c r="D12" s="19" t="s">
        <v>124</v>
      </c>
      <c r="E12" s="19" t="s">
        <v>30</v>
      </c>
      <c r="F12" s="226">
        <v>6384.4</v>
      </c>
      <c r="G12" s="15">
        <v>5555.9</v>
      </c>
      <c r="H12" s="226">
        <f t="shared" si="0"/>
        <v>87.02305619948625</v>
      </c>
    </row>
    <row r="13" spans="1:8" s="5" customFormat="1" ht="15" customHeight="1">
      <c r="A13" s="17">
        <v>10</v>
      </c>
      <c r="B13" s="17" t="s">
        <v>125</v>
      </c>
      <c r="C13" s="19" t="s">
        <v>123</v>
      </c>
      <c r="D13" s="19" t="s">
        <v>126</v>
      </c>
      <c r="E13" s="62" t="s">
        <v>127</v>
      </c>
      <c r="F13" s="226"/>
      <c r="G13" s="226">
        <v>9</v>
      </c>
      <c r="H13" s="226"/>
    </row>
    <row r="14" spans="1:8" s="5" customFormat="1" ht="15" customHeight="1">
      <c r="A14" s="17">
        <v>11</v>
      </c>
      <c r="B14" s="17" t="s">
        <v>99</v>
      </c>
      <c r="C14" s="19" t="s">
        <v>123</v>
      </c>
      <c r="D14" s="19" t="s">
        <v>128</v>
      </c>
      <c r="E14" s="19" t="s">
        <v>38</v>
      </c>
      <c r="F14" s="226">
        <v>798.5</v>
      </c>
      <c r="G14" s="15">
        <v>709.3</v>
      </c>
      <c r="H14" s="226">
        <f t="shared" si="0"/>
        <v>88.82905447714464</v>
      </c>
    </row>
    <row r="15" spans="1:8" s="5" customFormat="1" ht="15" customHeight="1">
      <c r="A15" s="17">
        <v>12</v>
      </c>
      <c r="B15" s="17" t="s">
        <v>89</v>
      </c>
      <c r="C15" s="19" t="s">
        <v>123</v>
      </c>
      <c r="D15" s="19" t="s">
        <v>129</v>
      </c>
      <c r="E15" s="19" t="s">
        <v>39</v>
      </c>
      <c r="F15" s="226">
        <v>896</v>
      </c>
      <c r="G15" s="15">
        <v>919.5</v>
      </c>
      <c r="H15" s="226">
        <f t="shared" si="0"/>
        <v>102.62276785714286</v>
      </c>
    </row>
    <row r="16" spans="1:8" s="5" customFormat="1" ht="15" customHeight="1">
      <c r="A16" s="17">
        <v>13</v>
      </c>
      <c r="B16" s="17" t="s">
        <v>305</v>
      </c>
      <c r="C16" s="19" t="s">
        <v>136</v>
      </c>
      <c r="D16" s="19" t="s">
        <v>313</v>
      </c>
      <c r="E16" s="19" t="s">
        <v>306</v>
      </c>
      <c r="F16" s="226">
        <v>1452</v>
      </c>
      <c r="G16" s="15">
        <v>144.2</v>
      </c>
      <c r="H16" s="226">
        <f t="shared" si="0"/>
        <v>9.931129476584022</v>
      </c>
    </row>
    <row r="17" spans="1:8" s="5" customFormat="1" ht="15" customHeight="1">
      <c r="A17" s="17">
        <v>14</v>
      </c>
      <c r="B17" s="17" t="s">
        <v>307</v>
      </c>
      <c r="C17" s="19" t="s">
        <v>123</v>
      </c>
      <c r="D17" s="19" t="s">
        <v>129</v>
      </c>
      <c r="E17" s="19" t="s">
        <v>308</v>
      </c>
      <c r="F17" s="226"/>
      <c r="G17" s="226">
        <v>2301</v>
      </c>
      <c r="H17" s="226"/>
    </row>
    <row r="18" spans="1:8" s="5" customFormat="1" ht="15" customHeight="1">
      <c r="A18" s="17">
        <v>15</v>
      </c>
      <c r="B18" s="17" t="s">
        <v>100</v>
      </c>
      <c r="C18" s="19" t="s">
        <v>130</v>
      </c>
      <c r="D18" s="19" t="s">
        <v>124</v>
      </c>
      <c r="E18" s="62" t="s">
        <v>40</v>
      </c>
      <c r="F18" s="226"/>
      <c r="G18" s="226">
        <v>100</v>
      </c>
      <c r="H18" s="226"/>
    </row>
    <row r="19" spans="1:8" s="5" customFormat="1" ht="15" customHeight="1">
      <c r="A19" s="17">
        <v>16</v>
      </c>
      <c r="B19" s="17" t="s">
        <v>97</v>
      </c>
      <c r="C19" s="19" t="s">
        <v>150</v>
      </c>
      <c r="D19" s="19" t="s">
        <v>124</v>
      </c>
      <c r="E19" s="62" t="s">
        <v>278</v>
      </c>
      <c r="F19" s="226"/>
      <c r="G19" s="15">
        <v>559.4</v>
      </c>
      <c r="H19" s="226"/>
    </row>
    <row r="20" spans="1:8" s="5" customFormat="1" ht="15" customHeight="1">
      <c r="A20" s="17">
        <v>17</v>
      </c>
      <c r="B20" s="55" t="s">
        <v>294</v>
      </c>
      <c r="C20" s="56" t="s">
        <v>150</v>
      </c>
      <c r="D20" s="56" t="s">
        <v>124</v>
      </c>
      <c r="E20" s="62" t="s">
        <v>295</v>
      </c>
      <c r="F20" s="74"/>
      <c r="G20" s="15"/>
      <c r="H20" s="226"/>
    </row>
    <row r="21" spans="1:8" s="5" customFormat="1" ht="15" customHeight="1">
      <c r="A21" s="17">
        <v>18</v>
      </c>
      <c r="B21" s="17" t="s">
        <v>73</v>
      </c>
      <c r="C21" s="19" t="s">
        <v>131</v>
      </c>
      <c r="D21" s="19" t="s">
        <v>133</v>
      </c>
      <c r="E21" s="65" t="s">
        <v>65</v>
      </c>
      <c r="F21" s="226"/>
      <c r="G21" s="15"/>
      <c r="H21" s="226"/>
    </row>
    <row r="22" spans="1:8" s="5" customFormat="1" ht="15" customHeight="1">
      <c r="A22" s="17">
        <v>19</v>
      </c>
      <c r="B22" s="17" t="s">
        <v>85</v>
      </c>
      <c r="C22" s="19" t="s">
        <v>131</v>
      </c>
      <c r="D22" s="19" t="s">
        <v>137</v>
      </c>
      <c r="E22" s="19" t="s">
        <v>41</v>
      </c>
      <c r="F22" s="226">
        <v>550</v>
      </c>
      <c r="G22" s="15">
        <v>485.5</v>
      </c>
      <c r="H22" s="226">
        <f t="shared" si="0"/>
        <v>88.27272727272727</v>
      </c>
    </row>
    <row r="23" spans="1:8" s="5" customFormat="1" ht="15" customHeight="1">
      <c r="A23" s="17">
        <v>20</v>
      </c>
      <c r="B23" s="17" t="s">
        <v>84</v>
      </c>
      <c r="C23" s="19" t="s">
        <v>131</v>
      </c>
      <c r="D23" s="19" t="s">
        <v>113</v>
      </c>
      <c r="E23" s="19" t="s">
        <v>70</v>
      </c>
      <c r="F23" s="226">
        <v>550</v>
      </c>
      <c r="G23" s="226">
        <v>483</v>
      </c>
      <c r="H23" s="226">
        <f t="shared" si="0"/>
        <v>87.81818181818181</v>
      </c>
    </row>
    <row r="24" spans="1:8" s="5" customFormat="1" ht="15" customHeight="1">
      <c r="A24" s="17">
        <v>21</v>
      </c>
      <c r="B24" s="17" t="s">
        <v>86</v>
      </c>
      <c r="C24" s="19" t="s">
        <v>131</v>
      </c>
      <c r="D24" s="19" t="s">
        <v>132</v>
      </c>
      <c r="E24" s="19" t="s">
        <v>66</v>
      </c>
      <c r="F24" s="226">
        <v>300</v>
      </c>
      <c r="G24" s="226">
        <v>200</v>
      </c>
      <c r="H24" s="226">
        <f t="shared" si="0"/>
        <v>66.66666666666666</v>
      </c>
    </row>
    <row r="25" spans="1:8" s="5" customFormat="1" ht="15" customHeight="1">
      <c r="A25" s="17">
        <v>22</v>
      </c>
      <c r="B25" s="17" t="s">
        <v>74</v>
      </c>
      <c r="C25" s="19" t="s">
        <v>131</v>
      </c>
      <c r="D25" s="19" t="s">
        <v>120</v>
      </c>
      <c r="E25" s="62" t="s">
        <v>69</v>
      </c>
      <c r="F25" s="226">
        <v>88</v>
      </c>
      <c r="G25" s="226">
        <v>110</v>
      </c>
      <c r="H25" s="226">
        <f t="shared" si="0"/>
        <v>125</v>
      </c>
    </row>
    <row r="26" spans="1:8" s="5" customFormat="1" ht="15" customHeight="1">
      <c r="A26" s="17">
        <v>23</v>
      </c>
      <c r="B26" s="17" t="s">
        <v>87</v>
      </c>
      <c r="C26" s="19" t="s">
        <v>131</v>
      </c>
      <c r="D26" s="19" t="s">
        <v>134</v>
      </c>
      <c r="E26" s="19" t="s">
        <v>67</v>
      </c>
      <c r="F26" s="226">
        <v>1110</v>
      </c>
      <c r="G26" s="226">
        <v>417.2</v>
      </c>
      <c r="H26" s="226">
        <f t="shared" si="0"/>
        <v>37.585585585585584</v>
      </c>
    </row>
    <row r="27" spans="1:8" s="5" customFormat="1" ht="15" customHeight="1">
      <c r="A27" s="17">
        <v>24</v>
      </c>
      <c r="B27" s="10" t="s">
        <v>165</v>
      </c>
      <c r="C27" s="26" t="s">
        <v>131</v>
      </c>
      <c r="D27" s="26" t="s">
        <v>123</v>
      </c>
      <c r="E27" s="66" t="s">
        <v>166</v>
      </c>
      <c r="F27" s="226"/>
      <c r="G27" s="226">
        <v>0</v>
      </c>
      <c r="H27" s="226"/>
    </row>
    <row r="28" spans="1:8" s="5" customFormat="1" ht="15" customHeight="1">
      <c r="A28" s="17">
        <v>25</v>
      </c>
      <c r="B28" s="16" t="s">
        <v>309</v>
      </c>
      <c r="C28" s="26" t="s">
        <v>131</v>
      </c>
      <c r="D28" s="26" t="s">
        <v>310</v>
      </c>
      <c r="E28" s="66" t="s">
        <v>311</v>
      </c>
      <c r="F28" s="226"/>
      <c r="G28" s="226">
        <v>45</v>
      </c>
      <c r="H28" s="226"/>
    </row>
    <row r="29" spans="1:8" s="5" customFormat="1" ht="15" customHeight="1">
      <c r="A29" s="17">
        <v>26</v>
      </c>
      <c r="B29" s="10" t="s">
        <v>273</v>
      </c>
      <c r="C29" s="26" t="s">
        <v>131</v>
      </c>
      <c r="D29" s="26" t="s">
        <v>274</v>
      </c>
      <c r="E29" s="66" t="s">
        <v>275</v>
      </c>
      <c r="F29" s="226"/>
      <c r="G29" s="226">
        <v>0</v>
      </c>
      <c r="H29" s="226"/>
    </row>
    <row r="30" spans="1:8" s="5" customFormat="1" ht="18.75" customHeight="1">
      <c r="A30" s="17">
        <v>27</v>
      </c>
      <c r="B30" s="114" t="s">
        <v>342</v>
      </c>
      <c r="C30" s="19" t="s">
        <v>131</v>
      </c>
      <c r="D30" s="19" t="s">
        <v>267</v>
      </c>
      <c r="E30" s="62" t="s">
        <v>268</v>
      </c>
      <c r="F30" s="226"/>
      <c r="G30" s="226">
        <v>55.2</v>
      </c>
      <c r="H30" s="226"/>
    </row>
    <row r="31" spans="1:8" s="5" customFormat="1" ht="18" customHeight="1">
      <c r="A31" s="17">
        <v>28</v>
      </c>
      <c r="B31" s="241" t="s">
        <v>343</v>
      </c>
      <c r="C31" s="19" t="s">
        <v>131</v>
      </c>
      <c r="D31" s="19" t="s">
        <v>266</v>
      </c>
      <c r="E31" s="62" t="s">
        <v>276</v>
      </c>
      <c r="F31" s="226"/>
      <c r="G31" s="226">
        <v>7.5</v>
      </c>
      <c r="H31" s="226"/>
    </row>
    <row r="32" spans="1:8" s="5" customFormat="1" ht="15" customHeight="1">
      <c r="A32" s="17">
        <v>29</v>
      </c>
      <c r="B32" s="17" t="s">
        <v>72</v>
      </c>
      <c r="C32" s="19" t="s">
        <v>131</v>
      </c>
      <c r="D32" s="19" t="s">
        <v>135</v>
      </c>
      <c r="E32" s="65" t="s">
        <v>68</v>
      </c>
      <c r="F32" s="226"/>
      <c r="G32" s="226">
        <v>92.5</v>
      </c>
      <c r="H32" s="226"/>
    </row>
    <row r="33" spans="1:8" s="5" customFormat="1" ht="15" customHeight="1">
      <c r="A33" s="17">
        <v>30</v>
      </c>
      <c r="B33" s="17" t="s">
        <v>271</v>
      </c>
      <c r="C33" s="19" t="s">
        <v>131</v>
      </c>
      <c r="D33" s="19" t="s">
        <v>272</v>
      </c>
      <c r="E33" s="62" t="s">
        <v>277</v>
      </c>
      <c r="F33" s="226"/>
      <c r="G33" s="226">
        <v>0</v>
      </c>
      <c r="H33" s="226"/>
    </row>
    <row r="34" spans="1:8" s="5" customFormat="1" ht="15" customHeight="1">
      <c r="A34" s="17">
        <v>31</v>
      </c>
      <c r="B34" s="17" t="s">
        <v>138</v>
      </c>
      <c r="C34" s="19" t="s">
        <v>136</v>
      </c>
      <c r="D34" s="19" t="s">
        <v>112</v>
      </c>
      <c r="E34" s="62" t="s">
        <v>139</v>
      </c>
      <c r="F34" s="226"/>
      <c r="G34" s="226">
        <v>3</v>
      </c>
      <c r="H34" s="226"/>
    </row>
    <row r="35" spans="1:8" s="5" customFormat="1" ht="15" customHeight="1">
      <c r="A35" s="17">
        <v>32</v>
      </c>
      <c r="B35" s="17" t="s">
        <v>171</v>
      </c>
      <c r="C35" s="19" t="s">
        <v>136</v>
      </c>
      <c r="D35" s="19" t="s">
        <v>172</v>
      </c>
      <c r="E35" s="62" t="s">
        <v>173</v>
      </c>
      <c r="F35" s="226"/>
      <c r="G35" s="226">
        <v>3</v>
      </c>
      <c r="H35" s="226"/>
    </row>
    <row r="36" spans="1:8" s="5" customFormat="1" ht="15" customHeight="1">
      <c r="A36" s="17">
        <v>33</v>
      </c>
      <c r="B36" s="17" t="s">
        <v>75</v>
      </c>
      <c r="C36" s="19" t="s">
        <v>136</v>
      </c>
      <c r="D36" s="19" t="s">
        <v>110</v>
      </c>
      <c r="E36" s="19" t="s">
        <v>52</v>
      </c>
      <c r="F36" s="226">
        <v>395.3</v>
      </c>
      <c r="G36" s="226">
        <v>398.3</v>
      </c>
      <c r="H36" s="226">
        <f t="shared" si="0"/>
        <v>100.7589172780167</v>
      </c>
    </row>
    <row r="37" spans="1:8" s="5" customFormat="1" ht="15" customHeight="1">
      <c r="A37" s="17">
        <v>34</v>
      </c>
      <c r="B37" s="17" t="s">
        <v>76</v>
      </c>
      <c r="C37" s="19" t="s">
        <v>136</v>
      </c>
      <c r="D37" s="19" t="s">
        <v>110</v>
      </c>
      <c r="E37" s="19" t="s">
        <v>53</v>
      </c>
      <c r="F37" s="226">
        <v>538.5</v>
      </c>
      <c r="G37" s="226">
        <v>538.5</v>
      </c>
      <c r="H37" s="226">
        <f t="shared" si="0"/>
        <v>100</v>
      </c>
    </row>
    <row r="38" spans="1:8" s="5" customFormat="1" ht="15" customHeight="1">
      <c r="A38" s="17">
        <v>35</v>
      </c>
      <c r="B38" s="114" t="s">
        <v>339</v>
      </c>
      <c r="C38" s="19" t="s">
        <v>136</v>
      </c>
      <c r="D38" s="19" t="s">
        <v>110</v>
      </c>
      <c r="E38" s="19" t="s">
        <v>54</v>
      </c>
      <c r="F38" s="226">
        <v>266</v>
      </c>
      <c r="G38" s="226">
        <v>291.5</v>
      </c>
      <c r="H38" s="226">
        <f t="shared" si="0"/>
        <v>109.58646616541354</v>
      </c>
    </row>
    <row r="39" spans="1:8" s="5" customFormat="1" ht="15" customHeight="1">
      <c r="A39" s="17">
        <v>36</v>
      </c>
      <c r="B39" s="17" t="s">
        <v>79</v>
      </c>
      <c r="C39" s="19" t="s">
        <v>136</v>
      </c>
      <c r="D39" s="19" t="s">
        <v>140</v>
      </c>
      <c r="E39" s="19" t="s">
        <v>59</v>
      </c>
      <c r="F39" s="226">
        <v>1123.9</v>
      </c>
      <c r="G39" s="226">
        <v>1117.9</v>
      </c>
      <c r="H39" s="226">
        <f t="shared" si="0"/>
        <v>99.46614467479313</v>
      </c>
    </row>
    <row r="40" spans="1:8" s="5" customFormat="1" ht="15" customHeight="1">
      <c r="A40" s="17">
        <v>37</v>
      </c>
      <c r="B40" s="17" t="s">
        <v>90</v>
      </c>
      <c r="C40" s="19" t="s">
        <v>136</v>
      </c>
      <c r="D40" s="19" t="s">
        <v>140</v>
      </c>
      <c r="E40" s="19" t="s">
        <v>57</v>
      </c>
      <c r="F40" s="226">
        <v>1577</v>
      </c>
      <c r="G40" s="226">
        <v>1777</v>
      </c>
      <c r="H40" s="226">
        <f t="shared" si="0"/>
        <v>112.68230818008877</v>
      </c>
    </row>
    <row r="41" spans="1:8" s="5" customFormat="1" ht="15" customHeight="1">
      <c r="A41" s="17">
        <v>38</v>
      </c>
      <c r="B41" s="17" t="s">
        <v>78</v>
      </c>
      <c r="C41" s="19" t="s">
        <v>136</v>
      </c>
      <c r="D41" s="19" t="s">
        <v>140</v>
      </c>
      <c r="E41" s="19" t="s">
        <v>58</v>
      </c>
      <c r="F41" s="226">
        <v>120</v>
      </c>
      <c r="G41" s="226">
        <v>120</v>
      </c>
      <c r="H41" s="226">
        <f t="shared" si="0"/>
        <v>100</v>
      </c>
    </row>
    <row r="42" spans="1:8" s="5" customFormat="1" ht="15" customHeight="1">
      <c r="A42" s="17">
        <v>39</v>
      </c>
      <c r="B42" s="17" t="s">
        <v>77</v>
      </c>
      <c r="C42" s="19" t="s">
        <v>136</v>
      </c>
      <c r="D42" s="19" t="s">
        <v>133</v>
      </c>
      <c r="E42" s="19" t="s">
        <v>61</v>
      </c>
      <c r="F42" s="226">
        <v>10879.6</v>
      </c>
      <c r="G42" s="226">
        <v>11107.1</v>
      </c>
      <c r="H42" s="226">
        <f t="shared" si="0"/>
        <v>102.09106952461488</v>
      </c>
    </row>
    <row r="43" spans="1:8" s="5" customFormat="1" ht="15" customHeight="1">
      <c r="A43" s="32">
        <v>40</v>
      </c>
      <c r="B43" s="32" t="s">
        <v>71</v>
      </c>
      <c r="C43" s="34" t="s">
        <v>136</v>
      </c>
      <c r="D43" s="34" t="s">
        <v>118</v>
      </c>
      <c r="E43" s="63" t="s">
        <v>63</v>
      </c>
      <c r="F43" s="231"/>
      <c r="G43" s="231">
        <v>38</v>
      </c>
      <c r="H43" s="226"/>
    </row>
    <row r="44" spans="1:8" s="5" customFormat="1" ht="27.75" customHeight="1" thickBot="1">
      <c r="A44" s="85">
        <v>41</v>
      </c>
      <c r="B44" s="242" t="s">
        <v>344</v>
      </c>
      <c r="C44" s="34" t="s">
        <v>314</v>
      </c>
      <c r="D44" s="34" t="s">
        <v>265</v>
      </c>
      <c r="E44" s="86" t="s">
        <v>63</v>
      </c>
      <c r="F44" s="231"/>
      <c r="G44" s="231">
        <v>72</v>
      </c>
      <c r="H44" s="226"/>
    </row>
    <row r="45" spans="1:8" s="6" customFormat="1" ht="15.75" customHeight="1" thickBot="1">
      <c r="A45" s="36">
        <v>1</v>
      </c>
      <c r="B45" s="248" t="s">
        <v>341</v>
      </c>
      <c r="C45" s="249"/>
      <c r="D45" s="249"/>
      <c r="E45" s="249"/>
      <c r="F45" s="232">
        <f>SUM(F4:F44)</f>
        <v>94069.4</v>
      </c>
      <c r="G45" s="233">
        <f>SUM(G4:G44)</f>
        <v>84574.3</v>
      </c>
      <c r="H45" s="226">
        <f t="shared" si="0"/>
        <v>89.90628195778862</v>
      </c>
    </row>
    <row r="46" spans="1:8" s="6" customFormat="1" ht="15.75" customHeight="1">
      <c r="A46" s="188"/>
      <c r="B46" s="189"/>
      <c r="C46" s="190"/>
      <c r="D46" s="190"/>
      <c r="E46" s="190"/>
      <c r="F46" s="234"/>
      <c r="G46" s="243"/>
      <c r="H46" s="244"/>
    </row>
    <row r="47" spans="1:8" s="6" customFormat="1" ht="15.75" customHeight="1">
      <c r="A47" s="188"/>
      <c r="B47" s="189"/>
      <c r="C47" s="190"/>
      <c r="D47" s="190"/>
      <c r="E47" s="190"/>
      <c r="F47" s="234"/>
      <c r="G47" s="243"/>
      <c r="H47" s="244"/>
    </row>
    <row r="48" spans="1:8" s="6" customFormat="1" ht="15.75" customHeight="1">
      <c r="A48" s="188"/>
      <c r="B48" s="189"/>
      <c r="C48" s="190"/>
      <c r="D48" s="190"/>
      <c r="E48" s="190"/>
      <c r="F48" s="234"/>
      <c r="G48" s="243"/>
      <c r="H48" s="244"/>
    </row>
    <row r="49" spans="1:8" s="6" customFormat="1" ht="15.75" customHeight="1">
      <c r="A49" s="188"/>
      <c r="B49" s="189"/>
      <c r="C49" s="190"/>
      <c r="D49" s="190"/>
      <c r="E49" s="190"/>
      <c r="F49" s="234"/>
      <c r="G49" s="243"/>
      <c r="H49" s="244"/>
    </row>
    <row r="50" spans="1:8" s="5" customFormat="1" ht="15.75" customHeight="1">
      <c r="A50" s="21"/>
      <c r="B50" s="21" t="s">
        <v>181</v>
      </c>
      <c r="C50" s="22"/>
      <c r="D50" s="22"/>
      <c r="E50" s="19"/>
      <c r="F50" s="236"/>
      <c r="G50" s="236"/>
      <c r="H50" s="226"/>
    </row>
    <row r="51" spans="1:8" s="5" customFormat="1" ht="15" customHeight="1">
      <c r="A51" s="17">
        <v>1</v>
      </c>
      <c r="B51" s="17" t="s">
        <v>91</v>
      </c>
      <c r="C51" s="19" t="s">
        <v>110</v>
      </c>
      <c r="D51" s="19" t="s">
        <v>111</v>
      </c>
      <c r="E51" s="19" t="s">
        <v>2</v>
      </c>
      <c r="F51" s="74">
        <v>70.8</v>
      </c>
      <c r="G51" s="226">
        <v>103.4</v>
      </c>
      <c r="H51" s="226">
        <f t="shared" si="0"/>
        <v>146.045197740113</v>
      </c>
    </row>
    <row r="52" spans="1:8" s="5" customFormat="1" ht="15" customHeight="1">
      <c r="A52" s="17">
        <v>2</v>
      </c>
      <c r="B52" s="17" t="s">
        <v>81</v>
      </c>
      <c r="C52" s="19" t="s">
        <v>110</v>
      </c>
      <c r="D52" s="19" t="s">
        <v>112</v>
      </c>
      <c r="E52" s="19" t="s">
        <v>5</v>
      </c>
      <c r="F52" s="74">
        <v>6208.8</v>
      </c>
      <c r="G52" s="226">
        <v>5632.5</v>
      </c>
      <c r="H52" s="226">
        <f t="shared" si="0"/>
        <v>90.71801314263625</v>
      </c>
    </row>
    <row r="53" spans="1:8" s="5" customFormat="1" ht="15" customHeight="1">
      <c r="A53" s="17">
        <v>3</v>
      </c>
      <c r="B53" s="17" t="s">
        <v>82</v>
      </c>
      <c r="C53" s="19" t="s">
        <v>113</v>
      </c>
      <c r="D53" s="19" t="s">
        <v>111</v>
      </c>
      <c r="E53" s="19" t="s">
        <v>18</v>
      </c>
      <c r="F53" s="74">
        <v>7720.9</v>
      </c>
      <c r="G53" s="226">
        <v>7731.3</v>
      </c>
      <c r="H53" s="226">
        <f t="shared" si="0"/>
        <v>100.13469932261782</v>
      </c>
    </row>
    <row r="54" spans="1:8" s="5" customFormat="1" ht="15" customHeight="1">
      <c r="A54" s="17">
        <v>4</v>
      </c>
      <c r="B54" s="17" t="s">
        <v>84</v>
      </c>
      <c r="C54" s="19" t="s">
        <v>131</v>
      </c>
      <c r="D54" s="19" t="s">
        <v>140</v>
      </c>
      <c r="E54" s="19" t="s">
        <v>47</v>
      </c>
      <c r="F54" s="74">
        <v>66</v>
      </c>
      <c r="G54" s="226">
        <v>66</v>
      </c>
      <c r="H54" s="226">
        <f t="shared" si="0"/>
        <v>100</v>
      </c>
    </row>
    <row r="55" spans="1:8" s="5" customFormat="1" ht="15" customHeight="1">
      <c r="A55" s="17">
        <v>5</v>
      </c>
      <c r="B55" s="17" t="s">
        <v>85</v>
      </c>
      <c r="C55" s="19" t="s">
        <v>131</v>
      </c>
      <c r="D55" s="19" t="s">
        <v>161</v>
      </c>
      <c r="E55" s="19" t="s">
        <v>42</v>
      </c>
      <c r="F55" s="74">
        <v>66</v>
      </c>
      <c r="G55" s="226">
        <v>66</v>
      </c>
      <c r="H55" s="226">
        <f t="shared" si="0"/>
        <v>100</v>
      </c>
    </row>
    <row r="56" spans="1:8" s="5" customFormat="1" ht="15" customHeight="1">
      <c r="A56" s="17">
        <v>6</v>
      </c>
      <c r="B56" s="17" t="s">
        <v>162</v>
      </c>
      <c r="C56" s="19" t="s">
        <v>123</v>
      </c>
      <c r="D56" s="19" t="s">
        <v>128</v>
      </c>
      <c r="E56" s="19" t="s">
        <v>37</v>
      </c>
      <c r="F56" s="74">
        <v>462</v>
      </c>
      <c r="G56" s="226">
        <v>396</v>
      </c>
      <c r="H56" s="226">
        <f t="shared" si="0"/>
        <v>85.71428571428571</v>
      </c>
    </row>
    <row r="57" spans="1:8" s="5" customFormat="1" ht="15" customHeight="1">
      <c r="A57" s="17">
        <v>7</v>
      </c>
      <c r="B57" s="17" t="s">
        <v>88</v>
      </c>
      <c r="C57" s="19" t="s">
        <v>123</v>
      </c>
      <c r="D57" s="19" t="s">
        <v>124</v>
      </c>
      <c r="E57" s="19" t="s">
        <v>163</v>
      </c>
      <c r="F57" s="74">
        <v>942.6</v>
      </c>
      <c r="G57" s="226">
        <v>942.6</v>
      </c>
      <c r="H57" s="226">
        <f t="shared" si="0"/>
        <v>100</v>
      </c>
    </row>
    <row r="58" spans="1:8" s="5" customFormat="1" ht="15" customHeight="1">
      <c r="A58" s="17">
        <v>8</v>
      </c>
      <c r="B58" s="114" t="s">
        <v>318</v>
      </c>
      <c r="C58" s="111" t="s">
        <v>123</v>
      </c>
      <c r="D58" s="111" t="s">
        <v>129</v>
      </c>
      <c r="E58" s="112" t="s">
        <v>319</v>
      </c>
      <c r="F58" s="74"/>
      <c r="G58" s="226">
        <v>100</v>
      </c>
      <c r="H58" s="226"/>
    </row>
    <row r="59" spans="1:8" s="5" customFormat="1" ht="15" customHeight="1">
      <c r="A59" s="17">
        <v>9</v>
      </c>
      <c r="B59" s="17" t="s">
        <v>322</v>
      </c>
      <c r="C59" s="19" t="s">
        <v>150</v>
      </c>
      <c r="D59" s="19" t="s">
        <v>124</v>
      </c>
      <c r="E59" s="19" t="s">
        <v>340</v>
      </c>
      <c r="F59" s="74"/>
      <c r="G59" s="226">
        <v>6100.8</v>
      </c>
      <c r="H59" s="226"/>
    </row>
    <row r="60" spans="1:8" s="5" customFormat="1" ht="15" customHeight="1">
      <c r="A60" s="17">
        <v>10</v>
      </c>
      <c r="B60" s="17" t="s">
        <v>92</v>
      </c>
      <c r="C60" s="19" t="s">
        <v>136</v>
      </c>
      <c r="D60" s="19" t="s">
        <v>110</v>
      </c>
      <c r="E60" s="19" t="s">
        <v>55</v>
      </c>
      <c r="F60" s="74">
        <v>246</v>
      </c>
      <c r="G60" s="226">
        <v>330.1</v>
      </c>
      <c r="H60" s="226">
        <f t="shared" si="0"/>
        <v>134.18699186991873</v>
      </c>
    </row>
    <row r="61" spans="1:8" s="5" customFormat="1" ht="15" customHeight="1" thickBot="1">
      <c r="A61" s="17">
        <v>11</v>
      </c>
      <c r="B61" s="32" t="s">
        <v>104</v>
      </c>
      <c r="C61" s="34" t="s">
        <v>136</v>
      </c>
      <c r="D61" s="34" t="s">
        <v>140</v>
      </c>
      <c r="E61" s="34" t="s">
        <v>60</v>
      </c>
      <c r="F61" s="92">
        <v>301.2</v>
      </c>
      <c r="G61" s="231">
        <v>301.2</v>
      </c>
      <c r="H61" s="226">
        <f t="shared" si="0"/>
        <v>100</v>
      </c>
    </row>
    <row r="62" spans="1:8" s="6" customFormat="1" ht="21.75" customHeight="1" thickBot="1">
      <c r="A62" s="36">
        <v>2</v>
      </c>
      <c r="B62" s="37" t="s">
        <v>101</v>
      </c>
      <c r="C62" s="38"/>
      <c r="D62" s="38"/>
      <c r="E62" s="83"/>
      <c r="F62" s="237">
        <f>SUM(F51:F61)</f>
        <v>16084.300000000001</v>
      </c>
      <c r="G62" s="233">
        <f>SUM(G51:G61)</f>
        <v>21769.9</v>
      </c>
      <c r="H62" s="226">
        <f t="shared" si="0"/>
        <v>135.34875624055755</v>
      </c>
    </row>
    <row r="63" spans="1:8" s="6" customFormat="1" ht="11.25" customHeight="1">
      <c r="A63" s="43"/>
      <c r="B63" s="35"/>
      <c r="C63" s="44"/>
      <c r="D63" s="44"/>
      <c r="E63" s="45"/>
      <c r="F63" s="94"/>
      <c r="G63" s="238"/>
      <c r="H63" s="226"/>
    </row>
    <row r="64" spans="1:8" s="5" customFormat="1" ht="12.75" customHeight="1">
      <c r="A64" s="21"/>
      <c r="B64" s="21" t="s">
        <v>180</v>
      </c>
      <c r="C64" s="22"/>
      <c r="D64" s="22"/>
      <c r="E64" s="19"/>
      <c r="F64" s="226"/>
      <c r="G64" s="226"/>
      <c r="H64" s="226"/>
    </row>
    <row r="65" spans="1:8" s="5" customFormat="1" ht="15" customHeight="1">
      <c r="A65" s="17">
        <v>1</v>
      </c>
      <c r="B65" s="17" t="s">
        <v>91</v>
      </c>
      <c r="C65" s="19" t="s">
        <v>110</v>
      </c>
      <c r="D65" s="19" t="s">
        <v>111</v>
      </c>
      <c r="E65" s="19" t="s">
        <v>3</v>
      </c>
      <c r="F65" s="226">
        <v>0.5</v>
      </c>
      <c r="G65" s="226">
        <v>0</v>
      </c>
      <c r="H65" s="226">
        <f t="shared" si="0"/>
        <v>0</v>
      </c>
    </row>
    <row r="66" spans="1:8" s="5" customFormat="1" ht="15" customHeight="1">
      <c r="A66" s="17">
        <v>2</v>
      </c>
      <c r="B66" s="17" t="s">
        <v>81</v>
      </c>
      <c r="C66" s="19" t="s">
        <v>110</v>
      </c>
      <c r="D66" s="19" t="s">
        <v>112</v>
      </c>
      <c r="E66" s="19" t="s">
        <v>10</v>
      </c>
      <c r="F66" s="74">
        <v>3499.9</v>
      </c>
      <c r="G66" s="226">
        <v>3310.5</v>
      </c>
      <c r="H66" s="226">
        <f t="shared" si="0"/>
        <v>94.5884168119089</v>
      </c>
    </row>
    <row r="67" spans="1:8" s="5" customFormat="1" ht="15" customHeight="1">
      <c r="A67" s="17">
        <v>3</v>
      </c>
      <c r="B67" s="17" t="s">
        <v>82</v>
      </c>
      <c r="C67" s="19" t="s">
        <v>113</v>
      </c>
      <c r="D67" s="19" t="s">
        <v>111</v>
      </c>
      <c r="E67" s="19" t="s">
        <v>19</v>
      </c>
      <c r="F67" s="74">
        <v>4597.6</v>
      </c>
      <c r="G67" s="226">
        <v>3149.8</v>
      </c>
      <c r="H67" s="226">
        <f aca="true" t="shared" si="1" ref="H67:H130">G67/F67*100</f>
        <v>68.50965721245868</v>
      </c>
    </row>
    <row r="68" spans="1:8" s="5" customFormat="1" ht="15" customHeight="1">
      <c r="A68" s="17">
        <v>4</v>
      </c>
      <c r="B68" s="17" t="s">
        <v>84</v>
      </c>
      <c r="C68" s="19" t="s">
        <v>131</v>
      </c>
      <c r="D68" s="19" t="s">
        <v>113</v>
      </c>
      <c r="E68" s="19" t="s">
        <v>51</v>
      </c>
      <c r="F68" s="74">
        <v>10</v>
      </c>
      <c r="G68" s="226">
        <v>15</v>
      </c>
      <c r="H68" s="226">
        <f t="shared" si="1"/>
        <v>150</v>
      </c>
    </row>
    <row r="69" spans="1:8" s="5" customFormat="1" ht="15" customHeight="1">
      <c r="A69" s="17">
        <v>5</v>
      </c>
      <c r="B69" s="17" t="s">
        <v>85</v>
      </c>
      <c r="C69" s="19" t="s">
        <v>131</v>
      </c>
      <c r="D69" s="19" t="s">
        <v>110</v>
      </c>
      <c r="E69" s="19" t="s">
        <v>46</v>
      </c>
      <c r="F69" s="74">
        <v>10</v>
      </c>
      <c r="G69" s="226">
        <v>15</v>
      </c>
      <c r="H69" s="226">
        <f t="shared" si="1"/>
        <v>150</v>
      </c>
    </row>
    <row r="70" spans="1:8" s="5" customFormat="1" ht="15" customHeight="1">
      <c r="A70" s="17">
        <v>6</v>
      </c>
      <c r="B70" s="17" t="s">
        <v>98</v>
      </c>
      <c r="C70" s="19" t="s">
        <v>123</v>
      </c>
      <c r="D70" s="19" t="s">
        <v>124</v>
      </c>
      <c r="E70" s="19" t="s">
        <v>31</v>
      </c>
      <c r="F70" s="74">
        <v>9537.2</v>
      </c>
      <c r="G70" s="226">
        <v>1383.4</v>
      </c>
      <c r="H70" s="226">
        <f t="shared" si="1"/>
        <v>14.505305540410182</v>
      </c>
    </row>
    <row r="71" spans="1:8" s="5" customFormat="1" ht="15" customHeight="1" thickBot="1">
      <c r="A71" s="32">
        <v>7</v>
      </c>
      <c r="B71" s="32" t="s">
        <v>141</v>
      </c>
      <c r="C71" s="34" t="s">
        <v>136</v>
      </c>
      <c r="D71" s="34" t="s">
        <v>110</v>
      </c>
      <c r="E71" s="34" t="s">
        <v>106</v>
      </c>
      <c r="F71" s="92">
        <v>149.2</v>
      </c>
      <c r="G71" s="231">
        <v>176.2</v>
      </c>
      <c r="H71" s="226">
        <f t="shared" si="1"/>
        <v>118.09651474530831</v>
      </c>
    </row>
    <row r="72" spans="1:8" s="6" customFormat="1" ht="15" customHeight="1" thickBot="1">
      <c r="A72" s="36">
        <v>3</v>
      </c>
      <c r="B72" s="37" t="s">
        <v>299</v>
      </c>
      <c r="C72" s="38"/>
      <c r="D72" s="38"/>
      <c r="E72" s="82"/>
      <c r="F72" s="237">
        <f>SUM(F65:F71)</f>
        <v>17804.4</v>
      </c>
      <c r="G72" s="233">
        <f>SUM(G65:G71)</f>
        <v>8049.900000000001</v>
      </c>
      <c r="H72" s="226">
        <f t="shared" si="1"/>
        <v>45.21298106086136</v>
      </c>
    </row>
    <row r="73" spans="1:8" s="5" customFormat="1" ht="15" customHeight="1">
      <c r="A73" s="43"/>
      <c r="B73" s="43" t="s">
        <v>179</v>
      </c>
      <c r="C73" s="44"/>
      <c r="D73" s="44"/>
      <c r="E73" s="47"/>
      <c r="F73" s="236"/>
      <c r="G73" s="236"/>
      <c r="H73" s="226"/>
    </row>
    <row r="74" spans="1:8" s="5" customFormat="1" ht="15" customHeight="1">
      <c r="A74" s="17">
        <v>1</v>
      </c>
      <c r="B74" s="17" t="s">
        <v>91</v>
      </c>
      <c r="C74" s="19" t="s">
        <v>110</v>
      </c>
      <c r="D74" s="19" t="s">
        <v>115</v>
      </c>
      <c r="E74" s="19" t="s">
        <v>12</v>
      </c>
      <c r="F74" s="226">
        <v>37.6</v>
      </c>
      <c r="G74" s="226">
        <v>28</v>
      </c>
      <c r="H74" s="226">
        <f t="shared" si="1"/>
        <v>74.46808510638297</v>
      </c>
    </row>
    <row r="75" spans="1:8" s="5" customFormat="1" ht="15" customHeight="1">
      <c r="A75" s="17">
        <v>2</v>
      </c>
      <c r="B75" s="17" t="s">
        <v>81</v>
      </c>
      <c r="C75" s="19" t="s">
        <v>110</v>
      </c>
      <c r="D75" s="19" t="s">
        <v>112</v>
      </c>
      <c r="E75" s="19" t="s">
        <v>7</v>
      </c>
      <c r="F75" s="74">
        <v>4164.9</v>
      </c>
      <c r="G75" s="226">
        <v>3130.2</v>
      </c>
      <c r="H75" s="226">
        <f t="shared" si="1"/>
        <v>75.15666642656487</v>
      </c>
    </row>
    <row r="76" spans="1:8" s="5" customFormat="1" ht="15" customHeight="1">
      <c r="A76" s="17">
        <v>3</v>
      </c>
      <c r="B76" s="17" t="s">
        <v>82</v>
      </c>
      <c r="C76" s="19" t="s">
        <v>113</v>
      </c>
      <c r="D76" s="19" t="s">
        <v>111</v>
      </c>
      <c r="E76" s="19" t="s">
        <v>20</v>
      </c>
      <c r="F76" s="74">
        <v>5569.4</v>
      </c>
      <c r="G76" s="226">
        <v>3570.6</v>
      </c>
      <c r="H76" s="226">
        <f t="shared" si="1"/>
        <v>64.11103530003233</v>
      </c>
    </row>
    <row r="77" spans="1:8" s="5" customFormat="1" ht="15" customHeight="1">
      <c r="A77" s="17">
        <v>4</v>
      </c>
      <c r="B77" s="17" t="s">
        <v>84</v>
      </c>
      <c r="C77" s="19" t="s">
        <v>131</v>
      </c>
      <c r="D77" s="19" t="s">
        <v>140</v>
      </c>
      <c r="E77" s="19" t="s">
        <v>49</v>
      </c>
      <c r="F77" s="74">
        <v>87.5</v>
      </c>
      <c r="G77" s="226">
        <v>27.5</v>
      </c>
      <c r="H77" s="226">
        <f t="shared" si="1"/>
        <v>31.428571428571427</v>
      </c>
    </row>
    <row r="78" spans="1:8" s="5" customFormat="1" ht="15" customHeight="1">
      <c r="A78" s="17">
        <v>5</v>
      </c>
      <c r="B78" s="17" t="s">
        <v>85</v>
      </c>
      <c r="C78" s="19" t="s">
        <v>131</v>
      </c>
      <c r="D78" s="19" t="s">
        <v>137</v>
      </c>
      <c r="E78" s="19" t="s">
        <v>44</v>
      </c>
      <c r="F78" s="74">
        <v>87.5</v>
      </c>
      <c r="G78" s="226">
        <v>27.5</v>
      </c>
      <c r="H78" s="226">
        <f t="shared" si="1"/>
        <v>31.428571428571427</v>
      </c>
    </row>
    <row r="79" spans="1:8" s="5" customFormat="1" ht="15" customHeight="1">
      <c r="A79" s="17">
        <v>6</v>
      </c>
      <c r="B79" s="17" t="s">
        <v>88</v>
      </c>
      <c r="C79" s="19" t="s">
        <v>123</v>
      </c>
      <c r="D79" s="19" t="s">
        <v>124</v>
      </c>
      <c r="E79" s="19" t="s">
        <v>32</v>
      </c>
      <c r="F79" s="74">
        <v>3148.2</v>
      </c>
      <c r="G79" s="226">
        <v>1665.2</v>
      </c>
      <c r="H79" s="226">
        <f t="shared" si="1"/>
        <v>52.89371704466045</v>
      </c>
    </row>
    <row r="80" spans="1:8" s="5" customFormat="1" ht="15" customHeight="1">
      <c r="A80" s="17">
        <v>7</v>
      </c>
      <c r="B80" s="17" t="s">
        <v>167</v>
      </c>
      <c r="C80" s="19" t="s">
        <v>123</v>
      </c>
      <c r="D80" s="19" t="s">
        <v>128</v>
      </c>
      <c r="E80" s="19" t="s">
        <v>168</v>
      </c>
      <c r="F80" s="74">
        <v>390</v>
      </c>
      <c r="G80" s="226">
        <v>698.8</v>
      </c>
      <c r="H80" s="226">
        <f t="shared" si="1"/>
        <v>179.17948717948718</v>
      </c>
    </row>
    <row r="81" spans="1:8" s="5" customFormat="1" ht="15" customHeight="1" thickBot="1">
      <c r="A81" s="32">
        <v>8</v>
      </c>
      <c r="B81" s="32" t="s">
        <v>97</v>
      </c>
      <c r="C81" s="34" t="s">
        <v>150</v>
      </c>
      <c r="D81" s="34" t="s">
        <v>124</v>
      </c>
      <c r="E81" s="64" t="s">
        <v>151</v>
      </c>
      <c r="F81" s="239"/>
      <c r="G81" s="231">
        <v>557</v>
      </c>
      <c r="H81" s="226"/>
    </row>
    <row r="82" spans="1:8" s="6" customFormat="1" ht="13.5" customHeight="1" thickBot="1">
      <c r="A82" s="36">
        <v>4</v>
      </c>
      <c r="B82" s="37" t="s">
        <v>300</v>
      </c>
      <c r="C82" s="38"/>
      <c r="D82" s="38"/>
      <c r="E82" s="83"/>
      <c r="F82" s="237">
        <f>SUM(F74:F81)</f>
        <v>13485.099999999999</v>
      </c>
      <c r="G82" s="233">
        <f>SUM(G74:G81)</f>
        <v>9704.8</v>
      </c>
      <c r="H82" s="226">
        <f t="shared" si="1"/>
        <v>71.96683747246962</v>
      </c>
    </row>
    <row r="83" spans="1:8" s="5" customFormat="1" ht="13.5" customHeight="1">
      <c r="A83" s="21"/>
      <c r="B83" s="21" t="s">
        <v>178</v>
      </c>
      <c r="C83" s="22"/>
      <c r="D83" s="22"/>
      <c r="E83" s="19"/>
      <c r="F83" s="226"/>
      <c r="G83" s="226"/>
      <c r="H83" s="226"/>
    </row>
    <row r="84" spans="1:8" s="5" customFormat="1" ht="15" customHeight="1">
      <c r="A84" s="17">
        <v>1</v>
      </c>
      <c r="B84" s="17" t="s">
        <v>91</v>
      </c>
      <c r="C84" s="18" t="s">
        <v>110</v>
      </c>
      <c r="D84" s="18" t="s">
        <v>111</v>
      </c>
      <c r="E84" s="19" t="s">
        <v>15</v>
      </c>
      <c r="F84" s="74">
        <v>8.5</v>
      </c>
      <c r="G84" s="226">
        <v>8.5</v>
      </c>
      <c r="H84" s="226">
        <f t="shared" si="1"/>
        <v>100</v>
      </c>
    </row>
    <row r="85" spans="1:8" s="5" customFormat="1" ht="15" customHeight="1">
      <c r="A85" s="17">
        <v>2</v>
      </c>
      <c r="B85" s="17" t="s">
        <v>81</v>
      </c>
      <c r="C85" s="18" t="s">
        <v>110</v>
      </c>
      <c r="D85" s="18" t="s">
        <v>112</v>
      </c>
      <c r="E85" s="19" t="s">
        <v>11</v>
      </c>
      <c r="F85" s="74">
        <v>2105.8</v>
      </c>
      <c r="G85" s="226">
        <v>1940.3</v>
      </c>
      <c r="H85" s="226">
        <f t="shared" si="1"/>
        <v>92.14075410770252</v>
      </c>
    </row>
    <row r="86" spans="1:8" s="5" customFormat="1" ht="15" customHeight="1">
      <c r="A86" s="17">
        <v>3</v>
      </c>
      <c r="B86" s="17" t="s">
        <v>82</v>
      </c>
      <c r="C86" s="18" t="s">
        <v>113</v>
      </c>
      <c r="D86" s="18" t="s">
        <v>111</v>
      </c>
      <c r="E86" s="19" t="s">
        <v>21</v>
      </c>
      <c r="F86" s="74">
        <v>1277.4</v>
      </c>
      <c r="G86" s="226">
        <v>1294.6</v>
      </c>
      <c r="H86" s="226">
        <f t="shared" si="1"/>
        <v>101.34648504775323</v>
      </c>
    </row>
    <row r="87" spans="1:8" s="5" customFormat="1" ht="15" customHeight="1">
      <c r="A87" s="17">
        <v>4</v>
      </c>
      <c r="B87" s="17" t="s">
        <v>84</v>
      </c>
      <c r="C87" s="18" t="s">
        <v>131</v>
      </c>
      <c r="D87" s="18" t="s">
        <v>140</v>
      </c>
      <c r="E87" s="19" t="s">
        <v>50</v>
      </c>
      <c r="F87" s="74">
        <v>40</v>
      </c>
      <c r="G87" s="226">
        <v>40</v>
      </c>
      <c r="H87" s="226">
        <f t="shared" si="1"/>
        <v>100</v>
      </c>
    </row>
    <row r="88" spans="1:8" s="5" customFormat="1" ht="15" customHeight="1">
      <c r="A88" s="17">
        <v>5</v>
      </c>
      <c r="B88" s="17" t="s">
        <v>98</v>
      </c>
      <c r="C88" s="18" t="s">
        <v>123</v>
      </c>
      <c r="D88" s="18" t="s">
        <v>124</v>
      </c>
      <c r="E88" s="19" t="s">
        <v>169</v>
      </c>
      <c r="F88" s="74">
        <v>254.4</v>
      </c>
      <c r="G88" s="226">
        <v>254.4</v>
      </c>
      <c r="H88" s="226">
        <f t="shared" si="1"/>
        <v>100</v>
      </c>
    </row>
    <row r="89" spans="1:8" s="5" customFormat="1" ht="15" customHeight="1">
      <c r="A89" s="17">
        <v>6</v>
      </c>
      <c r="B89" s="17" t="s">
        <v>142</v>
      </c>
      <c r="C89" s="18" t="s">
        <v>131</v>
      </c>
      <c r="D89" s="18" t="s">
        <v>143</v>
      </c>
      <c r="E89" s="62" t="s">
        <v>107</v>
      </c>
      <c r="F89" s="74"/>
      <c r="G89" s="226"/>
      <c r="H89" s="226"/>
    </row>
    <row r="90" spans="1:8" s="5" customFormat="1" ht="15" customHeight="1">
      <c r="A90" s="17">
        <v>7</v>
      </c>
      <c r="B90" s="17" t="s">
        <v>144</v>
      </c>
      <c r="C90" s="18" t="s">
        <v>123</v>
      </c>
      <c r="D90" s="18" t="s">
        <v>128</v>
      </c>
      <c r="E90" s="62" t="s">
        <v>145</v>
      </c>
      <c r="F90" s="74"/>
      <c r="G90" s="226"/>
      <c r="H90" s="226"/>
    </row>
    <row r="91" spans="1:8" s="5" customFormat="1" ht="15" customHeight="1" thickBot="1">
      <c r="A91" s="32">
        <v>8</v>
      </c>
      <c r="B91" s="32" t="s">
        <v>146</v>
      </c>
      <c r="C91" s="33" t="s">
        <v>123</v>
      </c>
      <c r="D91" s="33" t="s">
        <v>129</v>
      </c>
      <c r="E91" s="63" t="s">
        <v>147</v>
      </c>
      <c r="F91" s="92"/>
      <c r="G91" s="231"/>
      <c r="H91" s="226"/>
    </row>
    <row r="92" spans="1:8" s="6" customFormat="1" ht="15" customHeight="1" thickBot="1">
      <c r="A92" s="36">
        <v>5</v>
      </c>
      <c r="B92" s="37" t="s">
        <v>102</v>
      </c>
      <c r="C92" s="38"/>
      <c r="D92" s="38"/>
      <c r="E92" s="83"/>
      <c r="F92" s="237">
        <f>SUM(F84:F91)</f>
        <v>3686.1000000000004</v>
      </c>
      <c r="G92" s="233">
        <f>SUM(G84:G91)</f>
        <v>3537.7999999999997</v>
      </c>
      <c r="H92" s="226">
        <f t="shared" si="1"/>
        <v>95.97677762404709</v>
      </c>
    </row>
    <row r="93" spans="1:8" s="6" customFormat="1" ht="15" customHeight="1">
      <c r="A93" s="43"/>
      <c r="B93" s="43" t="s">
        <v>177</v>
      </c>
      <c r="C93" s="44"/>
      <c r="D93" s="44"/>
      <c r="E93" s="45"/>
      <c r="F93" s="236"/>
      <c r="G93" s="238"/>
      <c r="H93" s="226"/>
    </row>
    <row r="94" spans="1:8" s="5" customFormat="1" ht="15" customHeight="1">
      <c r="A94" s="24">
        <v>1</v>
      </c>
      <c r="B94" s="17" t="s">
        <v>148</v>
      </c>
      <c r="C94" s="22" t="s">
        <v>110</v>
      </c>
      <c r="D94" s="22" t="s">
        <v>111</v>
      </c>
      <c r="E94" s="62" t="s">
        <v>149</v>
      </c>
      <c r="F94" s="74"/>
      <c r="G94" s="226">
        <v>0</v>
      </c>
      <c r="H94" s="226"/>
    </row>
    <row r="95" spans="1:8" s="5" customFormat="1" ht="15" customHeight="1">
      <c r="A95" s="17">
        <v>2</v>
      </c>
      <c r="B95" s="17" t="s">
        <v>91</v>
      </c>
      <c r="C95" s="18" t="s">
        <v>110</v>
      </c>
      <c r="D95" s="18" t="s">
        <v>115</v>
      </c>
      <c r="E95" s="19" t="s">
        <v>16</v>
      </c>
      <c r="F95" s="74">
        <v>8.6</v>
      </c>
      <c r="G95" s="226">
        <v>8.6</v>
      </c>
      <c r="H95" s="226">
        <f t="shared" si="1"/>
        <v>100</v>
      </c>
    </row>
    <row r="96" spans="1:8" s="5" customFormat="1" ht="15" customHeight="1">
      <c r="A96" s="24">
        <v>3</v>
      </c>
      <c r="B96" s="17" t="s">
        <v>81</v>
      </c>
      <c r="C96" s="18" t="s">
        <v>110</v>
      </c>
      <c r="D96" s="18" t="s">
        <v>112</v>
      </c>
      <c r="E96" s="19" t="s">
        <v>6</v>
      </c>
      <c r="F96" s="74">
        <v>5550.9</v>
      </c>
      <c r="G96" s="226">
        <v>5032.9</v>
      </c>
      <c r="H96" s="226">
        <f t="shared" si="1"/>
        <v>90.66817993478536</v>
      </c>
    </row>
    <row r="97" spans="1:8" s="5" customFormat="1" ht="15" customHeight="1">
      <c r="A97" s="17">
        <v>4</v>
      </c>
      <c r="B97" s="17" t="s">
        <v>82</v>
      </c>
      <c r="C97" s="18" t="s">
        <v>113</v>
      </c>
      <c r="D97" s="18" t="s">
        <v>111</v>
      </c>
      <c r="E97" s="19" t="s">
        <v>22</v>
      </c>
      <c r="F97" s="74">
        <v>4566.3</v>
      </c>
      <c r="G97" s="226">
        <v>2952.3</v>
      </c>
      <c r="H97" s="226">
        <f t="shared" si="1"/>
        <v>64.6540963143026</v>
      </c>
    </row>
    <row r="98" spans="1:8" s="5" customFormat="1" ht="15" customHeight="1">
      <c r="A98" s="24">
        <v>5</v>
      </c>
      <c r="B98" s="17" t="s">
        <v>84</v>
      </c>
      <c r="C98" s="18" t="s">
        <v>131</v>
      </c>
      <c r="D98" s="18" t="s">
        <v>140</v>
      </c>
      <c r="E98" s="19" t="s">
        <v>48</v>
      </c>
      <c r="F98" s="74">
        <v>32</v>
      </c>
      <c r="G98" s="226">
        <v>20</v>
      </c>
      <c r="H98" s="226">
        <f t="shared" si="1"/>
        <v>62.5</v>
      </c>
    </row>
    <row r="99" spans="1:8" s="5" customFormat="1" ht="15" customHeight="1">
      <c r="A99" s="17">
        <v>6</v>
      </c>
      <c r="B99" s="17" t="s">
        <v>85</v>
      </c>
      <c r="C99" s="18" t="s">
        <v>131</v>
      </c>
      <c r="D99" s="18" t="s">
        <v>137</v>
      </c>
      <c r="E99" s="19" t="s">
        <v>43</v>
      </c>
      <c r="F99" s="74">
        <v>32</v>
      </c>
      <c r="G99" s="226">
        <v>20</v>
      </c>
      <c r="H99" s="226">
        <f t="shared" si="1"/>
        <v>62.5</v>
      </c>
    </row>
    <row r="100" spans="1:8" s="5" customFormat="1" ht="15" customHeight="1">
      <c r="A100" s="24">
        <v>7</v>
      </c>
      <c r="B100" s="17" t="s">
        <v>98</v>
      </c>
      <c r="C100" s="18" t="s">
        <v>123</v>
      </c>
      <c r="D100" s="18" t="s">
        <v>124</v>
      </c>
      <c r="E100" s="19" t="s">
        <v>33</v>
      </c>
      <c r="F100" s="74">
        <v>1504</v>
      </c>
      <c r="G100" s="226">
        <v>1005.9</v>
      </c>
      <c r="H100" s="226">
        <f t="shared" si="1"/>
        <v>66.88164893617021</v>
      </c>
    </row>
    <row r="101" spans="1:8" s="5" customFormat="1" ht="15" customHeight="1">
      <c r="A101" s="32">
        <v>8</v>
      </c>
      <c r="B101" s="32" t="s">
        <v>97</v>
      </c>
      <c r="C101" s="33" t="s">
        <v>150</v>
      </c>
      <c r="D101" s="33" t="s">
        <v>124</v>
      </c>
      <c r="E101" s="63" t="s">
        <v>296</v>
      </c>
      <c r="F101" s="92"/>
      <c r="G101" s="226"/>
      <c r="H101" s="226"/>
    </row>
    <row r="102" spans="1:8" s="5" customFormat="1" ht="15" customHeight="1" thickBot="1">
      <c r="A102" s="32">
        <v>8</v>
      </c>
      <c r="B102" s="32" t="s">
        <v>95</v>
      </c>
      <c r="C102" s="33" t="s">
        <v>136</v>
      </c>
      <c r="D102" s="33" t="s">
        <v>110</v>
      </c>
      <c r="E102" s="34" t="s">
        <v>56</v>
      </c>
      <c r="F102" s="92">
        <v>377.7</v>
      </c>
      <c r="G102" s="231">
        <v>377.7</v>
      </c>
      <c r="H102" s="226">
        <f t="shared" si="1"/>
        <v>100</v>
      </c>
    </row>
    <row r="103" spans="1:8" s="6" customFormat="1" ht="14.25" customHeight="1" thickBot="1">
      <c r="A103" s="36">
        <v>6</v>
      </c>
      <c r="B103" s="37" t="s">
        <v>301</v>
      </c>
      <c r="C103" s="38"/>
      <c r="D103" s="81"/>
      <c r="E103" s="82"/>
      <c r="F103" s="104">
        <f>SUM(F94:F102)</f>
        <v>12071.5</v>
      </c>
      <c r="G103" s="233">
        <f>SUM(G94:G102)</f>
        <v>9417.400000000001</v>
      </c>
      <c r="H103" s="226">
        <f t="shared" si="1"/>
        <v>78.01350287868121</v>
      </c>
    </row>
    <row r="104" spans="1:8" s="6" customFormat="1" ht="14.25" customHeight="1">
      <c r="A104" s="188"/>
      <c r="B104" s="191"/>
      <c r="C104" s="192"/>
      <c r="D104" s="193"/>
      <c r="E104" s="194"/>
      <c r="F104" s="106"/>
      <c r="G104" s="235"/>
      <c r="H104" s="226"/>
    </row>
    <row r="105" spans="1:8" s="6" customFormat="1" ht="14.25" customHeight="1">
      <c r="A105" s="43"/>
      <c r="B105" s="43" t="s">
        <v>176</v>
      </c>
      <c r="C105" s="44"/>
      <c r="D105" s="44"/>
      <c r="E105" s="45"/>
      <c r="F105" s="236"/>
      <c r="G105" s="238"/>
      <c r="H105" s="226"/>
    </row>
    <row r="106" spans="1:8" s="5" customFormat="1" ht="12.75" customHeight="1">
      <c r="A106" s="21"/>
      <c r="B106" s="17" t="s">
        <v>159</v>
      </c>
      <c r="C106" s="22" t="s">
        <v>110</v>
      </c>
      <c r="D106" s="22" t="s">
        <v>111</v>
      </c>
      <c r="E106" s="62" t="s">
        <v>160</v>
      </c>
      <c r="F106" s="226"/>
      <c r="G106" s="226"/>
      <c r="H106" s="226"/>
    </row>
    <row r="107" spans="1:8" s="5" customFormat="1" ht="15" customHeight="1">
      <c r="A107" s="17">
        <v>1</v>
      </c>
      <c r="B107" s="17" t="s">
        <v>91</v>
      </c>
      <c r="C107" s="18" t="s">
        <v>110</v>
      </c>
      <c r="D107" s="18" t="s">
        <v>115</v>
      </c>
      <c r="E107" s="19" t="s">
        <v>13</v>
      </c>
      <c r="F107" s="74">
        <v>42.2</v>
      </c>
      <c r="G107" s="226">
        <v>42.5</v>
      </c>
      <c r="H107" s="226">
        <f t="shared" si="1"/>
        <v>100.71090047393365</v>
      </c>
    </row>
    <row r="108" spans="1:8" s="5" customFormat="1" ht="15" customHeight="1">
      <c r="A108" s="17">
        <v>2</v>
      </c>
      <c r="B108" s="17" t="s">
        <v>81</v>
      </c>
      <c r="C108" s="18" t="s">
        <v>110</v>
      </c>
      <c r="D108" s="18" t="s">
        <v>112</v>
      </c>
      <c r="E108" s="19" t="s">
        <v>9</v>
      </c>
      <c r="F108" s="74">
        <v>2760.6</v>
      </c>
      <c r="G108" s="226">
        <v>2562.4</v>
      </c>
      <c r="H108" s="226">
        <f t="shared" si="1"/>
        <v>92.82040136202275</v>
      </c>
    </row>
    <row r="109" spans="1:8" s="5" customFormat="1" ht="15" customHeight="1">
      <c r="A109" s="17">
        <v>3</v>
      </c>
      <c r="B109" s="17" t="s">
        <v>82</v>
      </c>
      <c r="C109" s="18" t="s">
        <v>113</v>
      </c>
      <c r="D109" s="18" t="s">
        <v>111</v>
      </c>
      <c r="E109" s="19" t="s">
        <v>23</v>
      </c>
      <c r="F109" s="74">
        <v>1928.3</v>
      </c>
      <c r="G109" s="226">
        <v>2063.5</v>
      </c>
      <c r="H109" s="226">
        <f t="shared" si="1"/>
        <v>107.01135715396981</v>
      </c>
    </row>
    <row r="110" spans="1:8" s="5" customFormat="1" ht="15" customHeight="1">
      <c r="A110" s="17">
        <v>4</v>
      </c>
      <c r="B110" s="17" t="s">
        <v>84</v>
      </c>
      <c r="C110" s="18" t="s">
        <v>131</v>
      </c>
      <c r="D110" s="18" t="s">
        <v>143</v>
      </c>
      <c r="E110" s="19" t="s">
        <v>62</v>
      </c>
      <c r="F110" s="74">
        <v>55</v>
      </c>
      <c r="G110" s="226">
        <v>55</v>
      </c>
      <c r="H110" s="226">
        <f t="shared" si="1"/>
        <v>100</v>
      </c>
    </row>
    <row r="111" spans="1:8" s="5" customFormat="1" ht="15" customHeight="1">
      <c r="A111" s="17">
        <v>5</v>
      </c>
      <c r="B111" s="29" t="s">
        <v>88</v>
      </c>
      <c r="C111" s="20" t="s">
        <v>123</v>
      </c>
      <c r="D111" s="20" t="s">
        <v>124</v>
      </c>
      <c r="E111" s="26" t="s">
        <v>34</v>
      </c>
      <c r="F111" s="74">
        <v>763</v>
      </c>
      <c r="G111" s="226">
        <v>785.3</v>
      </c>
      <c r="H111" s="226">
        <f t="shared" si="1"/>
        <v>102.9226736566186</v>
      </c>
    </row>
    <row r="112" spans="1:8" s="5" customFormat="1" ht="15" customHeight="1">
      <c r="A112" s="17">
        <v>6</v>
      </c>
      <c r="B112" s="29" t="s">
        <v>96</v>
      </c>
      <c r="C112" s="20" t="s">
        <v>123</v>
      </c>
      <c r="D112" s="20" t="s">
        <v>126</v>
      </c>
      <c r="E112" s="26" t="s">
        <v>36</v>
      </c>
      <c r="F112" s="74">
        <v>6225.3</v>
      </c>
      <c r="G112" s="226">
        <v>3912.5</v>
      </c>
      <c r="H112" s="226">
        <f t="shared" si="1"/>
        <v>62.84837678505454</v>
      </c>
    </row>
    <row r="113" spans="1:8" s="5" customFormat="1" ht="15" customHeight="1">
      <c r="A113" s="17">
        <v>7</v>
      </c>
      <c r="B113" s="30" t="s">
        <v>156</v>
      </c>
      <c r="C113" s="20" t="s">
        <v>123</v>
      </c>
      <c r="D113" s="20" t="s">
        <v>128</v>
      </c>
      <c r="E113" s="26" t="s">
        <v>292</v>
      </c>
      <c r="F113" s="74">
        <v>560</v>
      </c>
      <c r="G113" s="226">
        <v>400</v>
      </c>
      <c r="H113" s="226">
        <f t="shared" si="1"/>
        <v>71.42857142857143</v>
      </c>
    </row>
    <row r="114" spans="1:8" s="5" customFormat="1" ht="15" customHeight="1" thickBot="1">
      <c r="A114" s="32">
        <v>8</v>
      </c>
      <c r="B114" s="41" t="s">
        <v>97</v>
      </c>
      <c r="C114" s="42" t="s">
        <v>150</v>
      </c>
      <c r="D114" s="42" t="s">
        <v>124</v>
      </c>
      <c r="E114" s="64" t="s">
        <v>105</v>
      </c>
      <c r="F114" s="92"/>
      <c r="G114" s="231"/>
      <c r="H114" s="226"/>
    </row>
    <row r="115" spans="1:8" s="6" customFormat="1" ht="15.75" customHeight="1" thickBot="1">
      <c r="A115" s="36">
        <v>7</v>
      </c>
      <c r="B115" s="37" t="s">
        <v>302</v>
      </c>
      <c r="C115" s="38"/>
      <c r="D115" s="38"/>
      <c r="E115" s="83"/>
      <c r="F115" s="237">
        <f>SUM(F106:F114)</f>
        <v>12334.4</v>
      </c>
      <c r="G115" s="233">
        <f>SUM(G106:G114)</f>
        <v>9821.2</v>
      </c>
      <c r="H115" s="226">
        <f t="shared" si="1"/>
        <v>79.62446491114284</v>
      </c>
    </row>
    <row r="116" spans="1:8" s="6" customFormat="1" ht="15.75" customHeight="1">
      <c r="A116" s="21"/>
      <c r="B116" s="21" t="s">
        <v>175</v>
      </c>
      <c r="C116" s="22"/>
      <c r="D116" s="22"/>
      <c r="E116" s="23"/>
      <c r="F116" s="226"/>
      <c r="G116" s="225"/>
      <c r="H116" s="226"/>
    </row>
    <row r="117" spans="1:8" s="5" customFormat="1" ht="12.75" customHeight="1">
      <c r="A117" s="24">
        <v>1</v>
      </c>
      <c r="B117" s="17" t="s">
        <v>152</v>
      </c>
      <c r="C117" s="22" t="s">
        <v>110</v>
      </c>
      <c r="D117" s="22" t="s">
        <v>111</v>
      </c>
      <c r="E117" s="62" t="s">
        <v>153</v>
      </c>
      <c r="F117" s="226"/>
      <c r="G117" s="226">
        <v>0</v>
      </c>
      <c r="H117" s="226"/>
    </row>
    <row r="118" spans="1:8" s="5" customFormat="1" ht="15" customHeight="1">
      <c r="A118" s="24">
        <v>2</v>
      </c>
      <c r="B118" s="17" t="s">
        <v>91</v>
      </c>
      <c r="C118" s="18" t="s">
        <v>110</v>
      </c>
      <c r="D118" s="18" t="s">
        <v>115</v>
      </c>
      <c r="E118" s="19" t="s">
        <v>14</v>
      </c>
      <c r="F118" s="74">
        <v>70.9</v>
      </c>
      <c r="G118" s="226">
        <v>68.3</v>
      </c>
      <c r="H118" s="226">
        <f t="shared" si="1"/>
        <v>96.33286318758813</v>
      </c>
    </row>
    <row r="119" spans="1:8" s="5" customFormat="1" ht="15" customHeight="1">
      <c r="A119" s="24">
        <v>3</v>
      </c>
      <c r="B119" s="17" t="s">
        <v>81</v>
      </c>
      <c r="C119" s="18" t="s">
        <v>110</v>
      </c>
      <c r="D119" s="18" t="s">
        <v>112</v>
      </c>
      <c r="E119" s="19" t="s">
        <v>8</v>
      </c>
      <c r="F119" s="74">
        <v>4477.2</v>
      </c>
      <c r="G119" s="226">
        <v>4130.9</v>
      </c>
      <c r="H119" s="226">
        <f t="shared" si="1"/>
        <v>92.26525507013311</v>
      </c>
    </row>
    <row r="120" spans="1:8" ht="15" customHeight="1">
      <c r="A120" s="24">
        <v>4</v>
      </c>
      <c r="B120" s="17" t="s">
        <v>82</v>
      </c>
      <c r="C120" s="18" t="s">
        <v>113</v>
      </c>
      <c r="D120" s="18" t="s">
        <v>111</v>
      </c>
      <c r="E120" s="19" t="s">
        <v>24</v>
      </c>
      <c r="F120" s="74">
        <v>7027.5</v>
      </c>
      <c r="G120" s="226">
        <v>3780.1</v>
      </c>
      <c r="H120" s="226">
        <f t="shared" si="1"/>
        <v>53.79011028103877</v>
      </c>
    </row>
    <row r="121" spans="1:8" ht="15" customHeight="1">
      <c r="A121" s="24">
        <v>5</v>
      </c>
      <c r="B121" s="17" t="s">
        <v>85</v>
      </c>
      <c r="C121" s="18" t="s">
        <v>131</v>
      </c>
      <c r="D121" s="18" t="s">
        <v>137</v>
      </c>
      <c r="E121" s="19" t="s">
        <v>45</v>
      </c>
      <c r="F121" s="74">
        <v>88</v>
      </c>
      <c r="G121" s="226">
        <v>108</v>
      </c>
      <c r="H121" s="226">
        <f t="shared" si="1"/>
        <v>122.72727272727273</v>
      </c>
    </row>
    <row r="122" spans="1:8" ht="15" customHeight="1">
      <c r="A122" s="24">
        <v>6</v>
      </c>
      <c r="B122" s="17" t="s">
        <v>98</v>
      </c>
      <c r="C122" s="18" t="s">
        <v>123</v>
      </c>
      <c r="D122" s="18" t="s">
        <v>124</v>
      </c>
      <c r="E122" s="19" t="s">
        <v>35</v>
      </c>
      <c r="F122" s="74">
        <v>899.5</v>
      </c>
      <c r="G122" s="226">
        <v>903.6</v>
      </c>
      <c r="H122" s="226">
        <f t="shared" si="1"/>
        <v>100.45580878265703</v>
      </c>
    </row>
    <row r="123" spans="1:8" ht="15" customHeight="1">
      <c r="A123" s="24">
        <v>7</v>
      </c>
      <c r="B123" s="16" t="s">
        <v>156</v>
      </c>
      <c r="C123" s="18" t="s">
        <v>123</v>
      </c>
      <c r="D123" s="18" t="s">
        <v>128</v>
      </c>
      <c r="E123" s="19" t="s">
        <v>157</v>
      </c>
      <c r="F123" s="74">
        <v>700</v>
      </c>
      <c r="G123" s="226">
        <v>540</v>
      </c>
      <c r="H123" s="226">
        <f t="shared" si="1"/>
        <v>77.14285714285715</v>
      </c>
    </row>
    <row r="124" spans="1:8" ht="15" customHeight="1">
      <c r="A124" s="31">
        <v>8</v>
      </c>
      <c r="B124" s="17" t="s">
        <v>158</v>
      </c>
      <c r="C124" s="18" t="s">
        <v>131</v>
      </c>
      <c r="D124" s="18" t="s">
        <v>154</v>
      </c>
      <c r="E124" s="62" t="s">
        <v>155</v>
      </c>
      <c r="F124" s="74"/>
      <c r="G124" s="226"/>
      <c r="H124" s="226"/>
    </row>
    <row r="125" spans="1:8" ht="15" customHeight="1">
      <c r="A125" s="61">
        <v>9</v>
      </c>
      <c r="B125" s="17" t="s">
        <v>298</v>
      </c>
      <c r="C125" s="18" t="s">
        <v>136</v>
      </c>
      <c r="D125" s="18" t="s">
        <v>110</v>
      </c>
      <c r="E125" s="19" t="s">
        <v>304</v>
      </c>
      <c r="F125" s="74"/>
      <c r="G125" s="226"/>
      <c r="H125" s="226"/>
    </row>
    <row r="126" spans="1:8" ht="15" customHeight="1" thickBot="1">
      <c r="A126" s="61"/>
      <c r="B126" s="32"/>
      <c r="C126" s="33"/>
      <c r="D126" s="33"/>
      <c r="E126" s="34"/>
      <c r="F126" s="92"/>
      <c r="G126" s="231"/>
      <c r="H126" s="226"/>
    </row>
    <row r="127" spans="1:8" s="7" customFormat="1" ht="15.75" customHeight="1" thickBot="1">
      <c r="A127" s="36">
        <v>8</v>
      </c>
      <c r="B127" s="37" t="s">
        <v>103</v>
      </c>
      <c r="C127" s="38"/>
      <c r="D127" s="38"/>
      <c r="E127" s="39"/>
      <c r="F127" s="104">
        <f>SUM(F117:F126)</f>
        <v>13263.099999999999</v>
      </c>
      <c r="G127" s="233">
        <f>SUM(G117:G126)</f>
        <v>9530.9</v>
      </c>
      <c r="H127" s="226">
        <f t="shared" si="1"/>
        <v>71.86027399325951</v>
      </c>
    </row>
    <row r="128" spans="1:8" s="7" customFormat="1" ht="40.5" customHeight="1" thickBot="1">
      <c r="A128" s="53"/>
      <c r="B128" s="54" t="s">
        <v>93</v>
      </c>
      <c r="C128" s="54"/>
      <c r="D128" s="54"/>
      <c r="E128" s="73"/>
      <c r="F128" s="229">
        <f>SUM(F45,F62,F72,F82,F92,F103,F115,F127)</f>
        <v>182798.30000000002</v>
      </c>
      <c r="G128" s="229">
        <f>SUM(G45,G62,G72,G82,G92,G103,G115,G127)</f>
        <v>156406.2</v>
      </c>
      <c r="H128" s="226">
        <f t="shared" si="1"/>
        <v>85.56217426529678</v>
      </c>
    </row>
    <row r="129" spans="1:8" ht="15">
      <c r="A129" s="17"/>
      <c r="B129" s="17" t="s">
        <v>164</v>
      </c>
      <c r="C129" s="18" t="s">
        <v>264</v>
      </c>
      <c r="D129" s="18" t="s">
        <v>265</v>
      </c>
      <c r="E129" s="19"/>
      <c r="F129" s="60">
        <v>5474.3</v>
      </c>
      <c r="G129" s="226">
        <v>5474.3</v>
      </c>
      <c r="H129" s="226">
        <f t="shared" si="1"/>
        <v>100</v>
      </c>
    </row>
    <row r="130" spans="1:8" ht="15">
      <c r="A130" s="17"/>
      <c r="B130" s="16" t="s">
        <v>64</v>
      </c>
      <c r="C130" s="112" t="s">
        <v>266</v>
      </c>
      <c r="D130" s="112" t="s">
        <v>265</v>
      </c>
      <c r="E130" s="179" t="s">
        <v>331</v>
      </c>
      <c r="F130" s="202">
        <v>364264.4</v>
      </c>
      <c r="G130" s="230">
        <v>364264.4</v>
      </c>
      <c r="H130" s="226">
        <f t="shared" si="1"/>
        <v>100</v>
      </c>
    </row>
    <row r="131" spans="1:8" ht="15">
      <c r="A131" s="17"/>
      <c r="B131" s="16" t="s">
        <v>326</v>
      </c>
      <c r="C131" s="112" t="s">
        <v>266</v>
      </c>
      <c r="D131" s="112" t="s">
        <v>316</v>
      </c>
      <c r="E131" s="179" t="s">
        <v>332</v>
      </c>
      <c r="F131" s="202">
        <v>713</v>
      </c>
      <c r="G131" s="202">
        <v>712.6</v>
      </c>
      <c r="H131" s="226">
        <f>G131/F131*100</f>
        <v>99.94389901823281</v>
      </c>
    </row>
    <row r="132" spans="1:8" ht="15">
      <c r="A132" s="17"/>
      <c r="B132" s="48" t="s">
        <v>327</v>
      </c>
      <c r="C132" s="175">
        <v>37</v>
      </c>
      <c r="D132" s="175">
        <v>9</v>
      </c>
      <c r="E132" s="180" t="s">
        <v>333</v>
      </c>
      <c r="F132" s="92">
        <v>9292</v>
      </c>
      <c r="G132" s="92">
        <v>9292</v>
      </c>
      <c r="H132" s="226">
        <f>G132/F132*100</f>
        <v>100</v>
      </c>
    </row>
    <row r="133" spans="1:8" ht="15.75" thickBot="1">
      <c r="A133" s="32"/>
      <c r="B133" s="48" t="s">
        <v>328</v>
      </c>
      <c r="C133" s="175">
        <v>38</v>
      </c>
      <c r="D133" s="175">
        <v>1</v>
      </c>
      <c r="E133" s="180" t="s">
        <v>334</v>
      </c>
      <c r="F133" s="92">
        <v>72021.8</v>
      </c>
      <c r="G133" s="92">
        <v>71480.2</v>
      </c>
      <c r="H133" s="226">
        <f>G133/F133*100</f>
        <v>99.24800546501199</v>
      </c>
    </row>
    <row r="134" spans="1:8" ht="15.75" thickBot="1">
      <c r="A134" s="87"/>
      <c r="B134" s="88" t="s">
        <v>315</v>
      </c>
      <c r="C134" s="89"/>
      <c r="D134" s="88"/>
      <c r="E134" s="90"/>
      <c r="F134" s="240">
        <f>SUM(F130:F133)</f>
        <v>446291.2</v>
      </c>
      <c r="G134" s="240">
        <f>SUM(G130:G133)</f>
        <v>445749.2</v>
      </c>
      <c r="H134" s="226">
        <f>G134/F134*100</f>
        <v>99.87855462980224</v>
      </c>
    </row>
    <row r="135" spans="1:8" ht="24.75" customHeight="1" thickBot="1">
      <c r="A135" s="50"/>
      <c r="B135" s="54" t="s">
        <v>170</v>
      </c>
      <c r="C135" s="51"/>
      <c r="D135" s="69"/>
      <c r="E135" s="40"/>
      <c r="F135" s="93">
        <f>SUM(F128,F129,F134)</f>
        <v>634563.8</v>
      </c>
      <c r="G135" s="93">
        <f>SUM(G128,G129,G134)</f>
        <v>607629.7</v>
      </c>
      <c r="H135" s="226">
        <f>G135/F135*100</f>
        <v>95.7554937738333</v>
      </c>
    </row>
    <row r="136" spans="2:6" ht="24.75" customHeight="1">
      <c r="B136" s="27"/>
      <c r="E136" s="3"/>
      <c r="F136" s="9"/>
    </row>
    <row r="137" ht="15">
      <c r="E137" s="3"/>
    </row>
    <row r="138" ht="15">
      <c r="E138" s="3"/>
    </row>
    <row r="139" ht="15">
      <c r="E139" s="3"/>
    </row>
  </sheetData>
  <sheetProtection/>
  <protectedRanges>
    <protectedRange sqref="F129" name="Range3"/>
    <protectedRange sqref="F130:F131" name="Range2_2"/>
    <protectedRange sqref="G130" name="Range3_1"/>
  </protectedRanges>
  <mergeCells count="2">
    <mergeCell ref="B45:E45"/>
    <mergeCell ref="A1:H1"/>
  </mergeCells>
  <printOptions/>
  <pageMargins left="0.1968503937007874" right="0.2" top="0.2755905511811024" bottom="0.15748031496062992" header="0.2362204724409449" footer="0.1968503937007874"/>
  <pageSetup horizontalDpi="180" verticalDpi="180" orientation="portrait" paperSize="9" r:id="rId1"/>
  <ignoredErrors>
    <ignoredError sqref="E43 C4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1">
      <selection activeCell="J61" sqref="J61:J62"/>
    </sheetView>
  </sheetViews>
  <sheetFormatPr defaultColWidth="9.140625" defaultRowHeight="15"/>
  <cols>
    <col min="1" max="1" width="3.8515625" style="4" customWidth="1"/>
    <col min="2" max="2" width="41.421875" style="4" customWidth="1"/>
    <col min="3" max="3" width="3.7109375" style="4" customWidth="1"/>
    <col min="4" max="4" width="3.421875" style="4" customWidth="1"/>
    <col min="5" max="5" width="15.00390625" style="4" customWidth="1"/>
    <col min="6" max="6" width="10.28125" style="4" customWidth="1"/>
    <col min="7" max="7" width="11.421875" style="91" customWidth="1"/>
    <col min="8" max="8" width="10.8515625" style="91" customWidth="1"/>
    <col min="9" max="16384" width="9.140625" style="4" customWidth="1"/>
  </cols>
  <sheetData>
    <row r="1" spans="1:8" ht="30" customHeight="1">
      <c r="A1" s="250" t="s">
        <v>338</v>
      </c>
      <c r="B1" s="251"/>
      <c r="C1" s="251"/>
      <c r="D1" s="251"/>
      <c r="E1" s="251"/>
      <c r="F1" s="251"/>
      <c r="G1" s="251"/>
      <c r="H1" s="251"/>
    </row>
    <row r="2" spans="1:8" ht="54" customHeight="1">
      <c r="A2" s="67"/>
      <c r="B2" s="108" t="s">
        <v>94</v>
      </c>
      <c r="C2" s="109" t="s">
        <v>108</v>
      </c>
      <c r="D2" s="109" t="s">
        <v>109</v>
      </c>
      <c r="E2" s="110" t="s">
        <v>0</v>
      </c>
      <c r="F2" s="25" t="s">
        <v>297</v>
      </c>
      <c r="G2" s="181" t="s">
        <v>335</v>
      </c>
      <c r="H2" s="68" t="s">
        <v>336</v>
      </c>
    </row>
    <row r="3" spans="1:8" ht="19.5" customHeight="1">
      <c r="A3" s="16">
        <v>1</v>
      </c>
      <c r="B3" s="16" t="s">
        <v>182</v>
      </c>
      <c r="C3" s="111" t="s">
        <v>110</v>
      </c>
      <c r="D3" s="111" t="s">
        <v>111</v>
      </c>
      <c r="E3" s="112" t="s">
        <v>1</v>
      </c>
      <c r="F3" s="204">
        <v>1517.2</v>
      </c>
      <c r="G3" s="74">
        <v>1988.3</v>
      </c>
      <c r="H3" s="74">
        <f>G3/F3*100</f>
        <v>131.0506195623517</v>
      </c>
    </row>
    <row r="4" spans="1:8" ht="19.5" customHeight="1">
      <c r="A4" s="16">
        <v>2</v>
      </c>
      <c r="B4" s="16" t="s">
        <v>216</v>
      </c>
      <c r="C4" s="111" t="s">
        <v>110</v>
      </c>
      <c r="D4" s="111" t="s">
        <v>111</v>
      </c>
      <c r="E4" s="112" t="s">
        <v>2</v>
      </c>
      <c r="F4" s="205">
        <v>70.8</v>
      </c>
      <c r="G4" s="74">
        <v>103.4</v>
      </c>
      <c r="H4" s="74">
        <f aca="true" t="shared" si="0" ref="H4:H61">G4/F4*100</f>
        <v>146.045197740113</v>
      </c>
    </row>
    <row r="5" spans="1:8" ht="19.5" customHeight="1">
      <c r="A5" s="16">
        <v>3</v>
      </c>
      <c r="B5" s="16" t="s">
        <v>219</v>
      </c>
      <c r="C5" s="111" t="s">
        <v>110</v>
      </c>
      <c r="D5" s="111" t="s">
        <v>111</v>
      </c>
      <c r="E5" s="112" t="s">
        <v>3</v>
      </c>
      <c r="F5" s="204">
        <v>0.5</v>
      </c>
      <c r="G5" s="74">
        <v>0</v>
      </c>
      <c r="H5" s="74">
        <f t="shared" si="0"/>
        <v>0</v>
      </c>
    </row>
    <row r="6" spans="1:8" ht="19.5" customHeight="1">
      <c r="A6" s="16">
        <v>4</v>
      </c>
      <c r="B6" s="16" t="s">
        <v>234</v>
      </c>
      <c r="C6" s="111" t="s">
        <v>110</v>
      </c>
      <c r="D6" s="111" t="s">
        <v>111</v>
      </c>
      <c r="E6" s="112" t="s">
        <v>15</v>
      </c>
      <c r="F6" s="205">
        <v>8.5</v>
      </c>
      <c r="G6" s="74">
        <v>8.5</v>
      </c>
      <c r="H6" s="74">
        <f t="shared" si="0"/>
        <v>100</v>
      </c>
    </row>
    <row r="7" spans="1:8" ht="19.5" customHeight="1">
      <c r="A7" s="16">
        <v>5</v>
      </c>
      <c r="B7" s="16" t="s">
        <v>242</v>
      </c>
      <c r="C7" s="113" t="s">
        <v>110</v>
      </c>
      <c r="D7" s="113" t="s">
        <v>111</v>
      </c>
      <c r="E7" s="112" t="s">
        <v>149</v>
      </c>
      <c r="F7" s="206"/>
      <c r="G7" s="74">
        <v>0</v>
      </c>
      <c r="H7" s="74"/>
    </row>
    <row r="8" spans="1:8" ht="28.5">
      <c r="A8" s="16">
        <v>6</v>
      </c>
      <c r="B8" s="114" t="s">
        <v>183</v>
      </c>
      <c r="C8" s="111" t="s">
        <v>110</v>
      </c>
      <c r="D8" s="111" t="s">
        <v>115</v>
      </c>
      <c r="E8" s="112" t="s">
        <v>116</v>
      </c>
      <c r="F8" s="207">
        <v>3003.8</v>
      </c>
      <c r="G8" s="74">
        <v>2555.4</v>
      </c>
      <c r="H8" s="74">
        <f t="shared" si="0"/>
        <v>85.0722418270191</v>
      </c>
    </row>
    <row r="9" spans="1:8" ht="19.5" customHeight="1">
      <c r="A9" s="16">
        <v>7</v>
      </c>
      <c r="B9" s="114" t="s">
        <v>226</v>
      </c>
      <c r="C9" s="111" t="s">
        <v>110</v>
      </c>
      <c r="D9" s="111" t="s">
        <v>115</v>
      </c>
      <c r="E9" s="112" t="s">
        <v>12</v>
      </c>
      <c r="F9" s="204">
        <v>37.6</v>
      </c>
      <c r="G9" s="74">
        <v>28</v>
      </c>
      <c r="H9" s="74">
        <f t="shared" si="0"/>
        <v>74.46808510638297</v>
      </c>
    </row>
    <row r="10" spans="1:8" ht="19.5" customHeight="1">
      <c r="A10" s="16">
        <v>8</v>
      </c>
      <c r="B10" s="16" t="s">
        <v>243</v>
      </c>
      <c r="C10" s="111" t="s">
        <v>110</v>
      </c>
      <c r="D10" s="111" t="s">
        <v>115</v>
      </c>
      <c r="E10" s="112" t="s">
        <v>16</v>
      </c>
      <c r="F10" s="206">
        <v>8.6</v>
      </c>
      <c r="G10" s="74">
        <v>8.6</v>
      </c>
      <c r="H10" s="74">
        <f t="shared" si="0"/>
        <v>100</v>
      </c>
    </row>
    <row r="11" spans="1:8" ht="19.5" customHeight="1">
      <c r="A11" s="16">
        <v>9</v>
      </c>
      <c r="B11" s="16" t="s">
        <v>249</v>
      </c>
      <c r="C11" s="111" t="s">
        <v>110</v>
      </c>
      <c r="D11" s="111" t="s">
        <v>115</v>
      </c>
      <c r="E11" s="112" t="s">
        <v>13</v>
      </c>
      <c r="F11" s="206">
        <v>42.2</v>
      </c>
      <c r="G11" s="74">
        <v>42.5</v>
      </c>
      <c r="H11" s="74">
        <f t="shared" si="0"/>
        <v>100.71090047393365</v>
      </c>
    </row>
    <row r="12" spans="1:8" ht="19.5" customHeight="1" thickBot="1">
      <c r="A12" s="16">
        <v>10</v>
      </c>
      <c r="B12" s="48" t="s">
        <v>257</v>
      </c>
      <c r="C12" s="115" t="s">
        <v>110</v>
      </c>
      <c r="D12" s="115" t="s">
        <v>115</v>
      </c>
      <c r="E12" s="116" t="s">
        <v>14</v>
      </c>
      <c r="F12" s="208">
        <v>70.9</v>
      </c>
      <c r="G12" s="92">
        <v>68.3</v>
      </c>
      <c r="H12" s="74">
        <f t="shared" si="0"/>
        <v>96.33286318758813</v>
      </c>
    </row>
    <row r="13" spans="1:8" ht="15" thickBot="1">
      <c r="A13" s="117"/>
      <c r="B13" s="118" t="s">
        <v>289</v>
      </c>
      <c r="C13" s="119"/>
      <c r="D13" s="57"/>
      <c r="E13" s="58"/>
      <c r="F13" s="209">
        <f>SUM(F3:F12)</f>
        <v>4760.1</v>
      </c>
      <c r="G13" s="93">
        <f>SUM(G3:G12)</f>
        <v>4803.000000000001</v>
      </c>
      <c r="H13" s="74">
        <f t="shared" si="0"/>
        <v>100.90124157055524</v>
      </c>
    </row>
    <row r="14" spans="1:8" ht="19.5" customHeight="1">
      <c r="A14" s="84">
        <v>1</v>
      </c>
      <c r="B14" s="84" t="s">
        <v>212</v>
      </c>
      <c r="C14" s="120" t="s">
        <v>110</v>
      </c>
      <c r="D14" s="120" t="s">
        <v>112</v>
      </c>
      <c r="E14" s="121" t="s">
        <v>4</v>
      </c>
      <c r="F14" s="210">
        <v>39956.1</v>
      </c>
      <c r="G14" s="94">
        <v>32783.5</v>
      </c>
      <c r="H14" s="74">
        <f t="shared" si="0"/>
        <v>82.04879855641568</v>
      </c>
    </row>
    <row r="15" spans="1:8" ht="19.5" customHeight="1">
      <c r="A15" s="16">
        <v>2</v>
      </c>
      <c r="B15" s="16" t="s">
        <v>215</v>
      </c>
      <c r="C15" s="111" t="s">
        <v>110</v>
      </c>
      <c r="D15" s="111" t="s">
        <v>112</v>
      </c>
      <c r="E15" s="112" t="s">
        <v>5</v>
      </c>
      <c r="F15" s="206">
        <v>6208.8</v>
      </c>
      <c r="G15" s="94">
        <v>5632.5</v>
      </c>
      <c r="H15" s="74">
        <f t="shared" si="0"/>
        <v>90.71801314263625</v>
      </c>
    </row>
    <row r="16" spans="1:8" ht="19.5" customHeight="1">
      <c r="A16" s="84">
        <v>3</v>
      </c>
      <c r="B16" s="16" t="s">
        <v>220</v>
      </c>
      <c r="C16" s="111" t="s">
        <v>110</v>
      </c>
      <c r="D16" s="111" t="s">
        <v>112</v>
      </c>
      <c r="E16" s="112" t="s">
        <v>10</v>
      </c>
      <c r="F16" s="206">
        <v>3499.9</v>
      </c>
      <c r="G16" s="94">
        <v>3310.5</v>
      </c>
      <c r="H16" s="74">
        <f t="shared" si="0"/>
        <v>94.5884168119089</v>
      </c>
    </row>
    <row r="17" spans="1:8" ht="14.25">
      <c r="A17" s="16">
        <v>4</v>
      </c>
      <c r="B17" s="114" t="s">
        <v>227</v>
      </c>
      <c r="C17" s="111" t="s">
        <v>110</v>
      </c>
      <c r="D17" s="111" t="s">
        <v>112</v>
      </c>
      <c r="E17" s="112" t="s">
        <v>7</v>
      </c>
      <c r="F17" s="206">
        <v>4164.9</v>
      </c>
      <c r="G17" s="94">
        <v>3130.2</v>
      </c>
      <c r="H17" s="74">
        <f t="shared" si="0"/>
        <v>75.15666642656487</v>
      </c>
    </row>
    <row r="18" spans="1:8" ht="19.5" customHeight="1">
      <c r="A18" s="84">
        <v>5</v>
      </c>
      <c r="B18" s="16" t="s">
        <v>235</v>
      </c>
      <c r="C18" s="111" t="s">
        <v>110</v>
      </c>
      <c r="D18" s="111" t="s">
        <v>112</v>
      </c>
      <c r="E18" s="112" t="s">
        <v>11</v>
      </c>
      <c r="F18" s="206">
        <v>2105.8</v>
      </c>
      <c r="G18" s="94">
        <v>1940.3</v>
      </c>
      <c r="H18" s="74">
        <f t="shared" si="0"/>
        <v>92.14075410770252</v>
      </c>
    </row>
    <row r="19" spans="1:8" ht="19.5" customHeight="1">
      <c r="A19" s="16">
        <v>6</v>
      </c>
      <c r="B19" s="16" t="s">
        <v>244</v>
      </c>
      <c r="C19" s="111" t="s">
        <v>110</v>
      </c>
      <c r="D19" s="111" t="s">
        <v>112</v>
      </c>
      <c r="E19" s="112" t="s">
        <v>6</v>
      </c>
      <c r="F19" s="206">
        <v>5550.9</v>
      </c>
      <c r="G19" s="94">
        <v>5032.9</v>
      </c>
      <c r="H19" s="74">
        <f t="shared" si="0"/>
        <v>90.66817993478536</v>
      </c>
    </row>
    <row r="20" spans="1:8" ht="19.5" customHeight="1">
      <c r="A20" s="84">
        <v>7</v>
      </c>
      <c r="B20" s="16" t="s">
        <v>250</v>
      </c>
      <c r="C20" s="111" t="s">
        <v>110</v>
      </c>
      <c r="D20" s="111" t="s">
        <v>112</v>
      </c>
      <c r="E20" s="112" t="s">
        <v>9</v>
      </c>
      <c r="F20" s="206">
        <v>2760.6</v>
      </c>
      <c r="G20" s="94">
        <v>2562.4</v>
      </c>
      <c r="H20" s="74">
        <f t="shared" si="0"/>
        <v>92.82040136202275</v>
      </c>
    </row>
    <row r="21" spans="1:8" ht="19.5" customHeight="1">
      <c r="A21" s="16">
        <v>8</v>
      </c>
      <c r="B21" s="16" t="s">
        <v>258</v>
      </c>
      <c r="C21" s="111" t="s">
        <v>110</v>
      </c>
      <c r="D21" s="111" t="s">
        <v>112</v>
      </c>
      <c r="E21" s="112" t="s">
        <v>8</v>
      </c>
      <c r="F21" s="206">
        <v>4477.2</v>
      </c>
      <c r="G21" s="94">
        <v>4130.9</v>
      </c>
      <c r="H21" s="74">
        <f t="shared" si="0"/>
        <v>92.26525507013311</v>
      </c>
    </row>
    <row r="22" spans="1:8" ht="45" customHeight="1" thickBot="1">
      <c r="A22" s="84">
        <v>9</v>
      </c>
      <c r="B22" s="49" t="s">
        <v>184</v>
      </c>
      <c r="C22" s="115" t="s">
        <v>110</v>
      </c>
      <c r="D22" s="115" t="s">
        <v>118</v>
      </c>
      <c r="E22" s="116" t="s">
        <v>119</v>
      </c>
      <c r="F22" s="211">
        <v>1151.6</v>
      </c>
      <c r="G22" s="95">
        <v>929.1</v>
      </c>
      <c r="H22" s="74">
        <f t="shared" si="0"/>
        <v>80.67905522750955</v>
      </c>
    </row>
    <row r="23" spans="1:8" s="59" customFormat="1" ht="27.75" customHeight="1" thickBot="1">
      <c r="A23" s="195"/>
      <c r="B23" s="196" t="s">
        <v>288</v>
      </c>
      <c r="C23" s="197"/>
      <c r="D23" s="198"/>
      <c r="E23" s="199"/>
      <c r="F23" s="200">
        <f>SUM(F14:F22)</f>
        <v>69875.80000000002</v>
      </c>
      <c r="G23" s="76">
        <f>SUM(G14:G22)</f>
        <v>59452.3</v>
      </c>
      <c r="H23" s="74">
        <f t="shared" si="0"/>
        <v>85.08281837202578</v>
      </c>
    </row>
    <row r="24" spans="1:8" ht="19.5" customHeight="1">
      <c r="A24" s="84">
        <v>1</v>
      </c>
      <c r="B24" s="84" t="s">
        <v>188</v>
      </c>
      <c r="C24" s="120" t="s">
        <v>113</v>
      </c>
      <c r="D24" s="120" t="s">
        <v>111</v>
      </c>
      <c r="E24" s="125" t="s">
        <v>17</v>
      </c>
      <c r="F24" s="212">
        <v>15584.7</v>
      </c>
      <c r="G24" s="94">
        <v>13259.3</v>
      </c>
      <c r="H24" s="74">
        <f t="shared" si="0"/>
        <v>85.07895564239286</v>
      </c>
    </row>
    <row r="25" spans="1:8" ht="19.5" customHeight="1">
      <c r="A25" s="16">
        <v>2</v>
      </c>
      <c r="B25" s="16" t="s">
        <v>214</v>
      </c>
      <c r="C25" s="111" t="s">
        <v>113</v>
      </c>
      <c r="D25" s="111" t="s">
        <v>111</v>
      </c>
      <c r="E25" s="126" t="s">
        <v>18</v>
      </c>
      <c r="F25" s="206">
        <v>7720.9</v>
      </c>
      <c r="G25" s="94">
        <v>7731.3</v>
      </c>
      <c r="H25" s="74">
        <f t="shared" si="0"/>
        <v>100.13469932261782</v>
      </c>
    </row>
    <row r="26" spans="1:8" ht="19.5" customHeight="1">
      <c r="A26" s="84">
        <v>3</v>
      </c>
      <c r="B26" s="16" t="s">
        <v>221</v>
      </c>
      <c r="C26" s="111" t="s">
        <v>113</v>
      </c>
      <c r="D26" s="111" t="s">
        <v>111</v>
      </c>
      <c r="E26" s="126" t="s">
        <v>19</v>
      </c>
      <c r="F26" s="205">
        <v>4597.6</v>
      </c>
      <c r="G26" s="94">
        <v>3149.8</v>
      </c>
      <c r="H26" s="74">
        <f t="shared" si="0"/>
        <v>68.50965721245868</v>
      </c>
    </row>
    <row r="27" spans="1:8" ht="19.5" customHeight="1">
      <c r="A27" s="16">
        <v>4</v>
      </c>
      <c r="B27" s="16" t="s">
        <v>228</v>
      </c>
      <c r="C27" s="111" t="s">
        <v>113</v>
      </c>
      <c r="D27" s="111" t="s">
        <v>111</v>
      </c>
      <c r="E27" s="126" t="s">
        <v>20</v>
      </c>
      <c r="F27" s="206">
        <v>5569.4</v>
      </c>
      <c r="G27" s="94">
        <v>3570.6</v>
      </c>
      <c r="H27" s="74">
        <f t="shared" si="0"/>
        <v>64.11103530003233</v>
      </c>
    </row>
    <row r="28" spans="1:8" ht="19.5" customHeight="1">
      <c r="A28" s="84">
        <v>5</v>
      </c>
      <c r="B28" s="16" t="s">
        <v>236</v>
      </c>
      <c r="C28" s="111" t="s">
        <v>113</v>
      </c>
      <c r="D28" s="111" t="s">
        <v>111</v>
      </c>
      <c r="E28" s="126" t="s">
        <v>21</v>
      </c>
      <c r="F28" s="206">
        <v>1277.4</v>
      </c>
      <c r="G28" s="94">
        <v>1294.6</v>
      </c>
      <c r="H28" s="74">
        <f t="shared" si="0"/>
        <v>101.34648504775323</v>
      </c>
    </row>
    <row r="29" spans="1:8" ht="19.5" customHeight="1">
      <c r="A29" s="16">
        <v>6</v>
      </c>
      <c r="B29" s="16" t="s">
        <v>245</v>
      </c>
      <c r="C29" s="111" t="s">
        <v>113</v>
      </c>
      <c r="D29" s="111" t="s">
        <v>111</v>
      </c>
      <c r="E29" s="126" t="s">
        <v>22</v>
      </c>
      <c r="F29" s="206">
        <v>4566.3</v>
      </c>
      <c r="G29" s="94">
        <v>2952.3</v>
      </c>
      <c r="H29" s="74">
        <f t="shared" si="0"/>
        <v>64.6540963143026</v>
      </c>
    </row>
    <row r="30" spans="1:8" ht="19.5" customHeight="1">
      <c r="A30" s="84">
        <v>7</v>
      </c>
      <c r="B30" s="16" t="s">
        <v>251</v>
      </c>
      <c r="C30" s="111" t="s">
        <v>113</v>
      </c>
      <c r="D30" s="111" t="s">
        <v>111</v>
      </c>
      <c r="E30" s="126" t="s">
        <v>23</v>
      </c>
      <c r="F30" s="206">
        <v>1928.3</v>
      </c>
      <c r="G30" s="94">
        <v>2063.5</v>
      </c>
      <c r="H30" s="74">
        <f t="shared" si="0"/>
        <v>107.01135715396981</v>
      </c>
    </row>
    <row r="31" spans="1:8" ht="19.5" customHeight="1">
      <c r="A31" s="16">
        <v>8</v>
      </c>
      <c r="B31" s="16" t="s">
        <v>259</v>
      </c>
      <c r="C31" s="111" t="s">
        <v>113</v>
      </c>
      <c r="D31" s="111" t="s">
        <v>111</v>
      </c>
      <c r="E31" s="126" t="s">
        <v>24</v>
      </c>
      <c r="F31" s="206">
        <v>7027.5</v>
      </c>
      <c r="G31" s="94">
        <v>3780.1</v>
      </c>
      <c r="H31" s="74">
        <f t="shared" si="0"/>
        <v>53.79011028103877</v>
      </c>
    </row>
    <row r="32" spans="1:8" ht="19.5" customHeight="1" thickBot="1">
      <c r="A32" s="48">
        <v>9</v>
      </c>
      <c r="B32" s="48" t="s">
        <v>185</v>
      </c>
      <c r="C32" s="115" t="s">
        <v>113</v>
      </c>
      <c r="D32" s="115" t="s">
        <v>112</v>
      </c>
      <c r="E32" s="127" t="s">
        <v>25</v>
      </c>
      <c r="F32" s="213">
        <v>2526.8</v>
      </c>
      <c r="G32" s="95">
        <v>2450.5</v>
      </c>
      <c r="H32" s="74">
        <f t="shared" si="0"/>
        <v>96.98037042900111</v>
      </c>
    </row>
    <row r="33" spans="1:8" s="59" customFormat="1" ht="19.5" customHeight="1" thickBot="1">
      <c r="A33" s="117"/>
      <c r="B33" s="128" t="s">
        <v>286</v>
      </c>
      <c r="C33" s="123"/>
      <c r="D33" s="77"/>
      <c r="E33" s="78"/>
      <c r="F33" s="209">
        <f>SUM(F24:F32)</f>
        <v>50798.90000000001</v>
      </c>
      <c r="G33" s="93">
        <f>SUM(G24:G32)</f>
        <v>40251.99999999999</v>
      </c>
      <c r="H33" s="74">
        <f t="shared" si="0"/>
        <v>79.23793625452517</v>
      </c>
    </row>
    <row r="34" spans="1:9" ht="19.5" customHeight="1">
      <c r="A34" s="84">
        <v>1</v>
      </c>
      <c r="B34" s="84" t="s">
        <v>186</v>
      </c>
      <c r="C34" s="120" t="s">
        <v>120</v>
      </c>
      <c r="D34" s="120" t="s">
        <v>121</v>
      </c>
      <c r="E34" s="121" t="s">
        <v>28</v>
      </c>
      <c r="F34" s="212">
        <v>2500</v>
      </c>
      <c r="G34" s="94">
        <v>2078.8</v>
      </c>
      <c r="H34" s="74">
        <f t="shared" si="0"/>
        <v>83.152</v>
      </c>
      <c r="I34" s="80"/>
    </row>
    <row r="35" spans="1:8" ht="19.5" customHeight="1" thickBot="1">
      <c r="A35" s="48">
        <v>2</v>
      </c>
      <c r="B35" s="48" t="s">
        <v>187</v>
      </c>
      <c r="C35" s="115" t="s">
        <v>120</v>
      </c>
      <c r="D35" s="115" t="s">
        <v>122</v>
      </c>
      <c r="E35" s="116" t="s">
        <v>29</v>
      </c>
      <c r="F35" s="211">
        <v>800</v>
      </c>
      <c r="G35" s="92">
        <v>868.9</v>
      </c>
      <c r="H35" s="74">
        <f t="shared" si="0"/>
        <v>108.6125</v>
      </c>
    </row>
    <row r="36" spans="1:8" s="59" customFormat="1" ht="15" thickBot="1">
      <c r="A36" s="117"/>
      <c r="B36" s="128" t="s">
        <v>287</v>
      </c>
      <c r="C36" s="123"/>
      <c r="D36" s="124"/>
      <c r="E36" s="129"/>
      <c r="F36" s="214">
        <f>SUM(F34:F35)</f>
        <v>3300</v>
      </c>
      <c r="G36" s="93">
        <f>SUM(G34:G35)</f>
        <v>2947.7000000000003</v>
      </c>
      <c r="H36" s="74">
        <f t="shared" si="0"/>
        <v>89.32424242424243</v>
      </c>
    </row>
    <row r="37" spans="1:8" s="59" customFormat="1" ht="14.25">
      <c r="A37" s="151"/>
      <c r="B37" s="245"/>
      <c r="C37" s="153"/>
      <c r="D37" s="246"/>
      <c r="E37" s="247"/>
      <c r="F37" s="221"/>
      <c r="G37" s="95"/>
      <c r="H37" s="74"/>
    </row>
    <row r="38" spans="1:8" ht="28.5">
      <c r="A38" s="84">
        <v>1</v>
      </c>
      <c r="B38" s="130" t="s">
        <v>189</v>
      </c>
      <c r="C38" s="120" t="s">
        <v>123</v>
      </c>
      <c r="D38" s="120" t="s">
        <v>124</v>
      </c>
      <c r="E38" s="121" t="s">
        <v>30</v>
      </c>
      <c r="F38" s="212">
        <v>6384.4</v>
      </c>
      <c r="G38" s="94">
        <v>5555.9</v>
      </c>
      <c r="H38" s="74">
        <f t="shared" si="0"/>
        <v>87.02305619948625</v>
      </c>
    </row>
    <row r="39" spans="1:8" ht="28.5">
      <c r="A39" s="16">
        <v>2</v>
      </c>
      <c r="B39" s="114" t="s">
        <v>218</v>
      </c>
      <c r="C39" s="111" t="s">
        <v>123</v>
      </c>
      <c r="D39" s="111" t="s">
        <v>124</v>
      </c>
      <c r="E39" s="112" t="s">
        <v>163</v>
      </c>
      <c r="F39" s="206">
        <v>942.6</v>
      </c>
      <c r="G39" s="74">
        <v>942.6</v>
      </c>
      <c r="H39" s="74">
        <f t="shared" si="0"/>
        <v>100</v>
      </c>
    </row>
    <row r="40" spans="1:8" ht="28.5">
      <c r="A40" s="84">
        <v>3</v>
      </c>
      <c r="B40" s="114" t="s">
        <v>224</v>
      </c>
      <c r="C40" s="111" t="s">
        <v>123</v>
      </c>
      <c r="D40" s="111" t="s">
        <v>124</v>
      </c>
      <c r="E40" s="112" t="s">
        <v>31</v>
      </c>
      <c r="F40" s="206">
        <v>9537.2</v>
      </c>
      <c r="G40" s="74">
        <v>1383.4</v>
      </c>
      <c r="H40" s="74">
        <f t="shared" si="0"/>
        <v>14.505305540410182</v>
      </c>
    </row>
    <row r="41" spans="1:8" ht="28.5">
      <c r="A41" s="16">
        <v>4</v>
      </c>
      <c r="B41" s="114" t="s">
        <v>231</v>
      </c>
      <c r="C41" s="111" t="s">
        <v>123</v>
      </c>
      <c r="D41" s="111" t="s">
        <v>124</v>
      </c>
      <c r="E41" s="112" t="s">
        <v>32</v>
      </c>
      <c r="F41" s="206">
        <v>3148.2</v>
      </c>
      <c r="G41" s="74">
        <v>1665.2</v>
      </c>
      <c r="H41" s="74">
        <f t="shared" si="0"/>
        <v>52.89371704466045</v>
      </c>
    </row>
    <row r="42" spans="1:8" ht="19.5" customHeight="1">
      <c r="A42" s="84">
        <v>5</v>
      </c>
      <c r="B42" s="16" t="s">
        <v>238</v>
      </c>
      <c r="C42" s="111" t="s">
        <v>123</v>
      </c>
      <c r="D42" s="111" t="s">
        <v>124</v>
      </c>
      <c r="E42" s="112" t="s">
        <v>169</v>
      </c>
      <c r="F42" s="205">
        <v>254.4</v>
      </c>
      <c r="G42" s="74">
        <v>254.4</v>
      </c>
      <c r="H42" s="74">
        <f t="shared" si="0"/>
        <v>100</v>
      </c>
    </row>
    <row r="43" spans="1:8" ht="19.5" customHeight="1">
      <c r="A43" s="16">
        <v>6</v>
      </c>
      <c r="B43" s="16" t="s">
        <v>248</v>
      </c>
      <c r="C43" s="111" t="s">
        <v>123</v>
      </c>
      <c r="D43" s="111" t="s">
        <v>124</v>
      </c>
      <c r="E43" s="112" t="s">
        <v>33</v>
      </c>
      <c r="F43" s="205">
        <v>1504</v>
      </c>
      <c r="G43" s="74">
        <v>1005.9</v>
      </c>
      <c r="H43" s="74">
        <f t="shared" si="0"/>
        <v>66.88164893617021</v>
      </c>
    </row>
    <row r="44" spans="1:8" ht="19.5" customHeight="1">
      <c r="A44" s="84">
        <v>7</v>
      </c>
      <c r="B44" s="16" t="s">
        <v>253</v>
      </c>
      <c r="C44" s="111" t="s">
        <v>123</v>
      </c>
      <c r="D44" s="111" t="s">
        <v>124</v>
      </c>
      <c r="E44" s="112" t="s">
        <v>34</v>
      </c>
      <c r="F44" s="205">
        <v>763</v>
      </c>
      <c r="G44" s="74">
        <v>785.3</v>
      </c>
      <c r="H44" s="74">
        <f t="shared" si="0"/>
        <v>102.9226736566186</v>
      </c>
    </row>
    <row r="45" spans="1:8" ht="29.25" thickBot="1">
      <c r="A45" s="48">
        <v>8</v>
      </c>
      <c r="B45" s="49" t="s">
        <v>261</v>
      </c>
      <c r="C45" s="115" t="s">
        <v>123</v>
      </c>
      <c r="D45" s="115" t="s">
        <v>124</v>
      </c>
      <c r="E45" s="116" t="s">
        <v>35</v>
      </c>
      <c r="F45" s="208">
        <v>899.5</v>
      </c>
      <c r="G45" s="92">
        <v>903.6</v>
      </c>
      <c r="H45" s="74">
        <f t="shared" si="0"/>
        <v>100.45580878265703</v>
      </c>
    </row>
    <row r="46" spans="1:8" ht="15" thickBot="1">
      <c r="A46" s="131"/>
      <c r="B46" s="132"/>
      <c r="C46" s="133"/>
      <c r="D46" s="133"/>
      <c r="E46" s="134"/>
      <c r="F46" s="215">
        <f>SUM(F38:F45)</f>
        <v>23433.300000000003</v>
      </c>
      <c r="G46" s="93">
        <f>SUM(G38:G45)</f>
        <v>12496.3</v>
      </c>
      <c r="H46" s="74">
        <f t="shared" si="0"/>
        <v>53.327102883503386</v>
      </c>
    </row>
    <row r="47" spans="1:8" ht="28.5">
      <c r="A47" s="84">
        <v>9</v>
      </c>
      <c r="B47" s="130" t="s">
        <v>191</v>
      </c>
      <c r="C47" s="120" t="s">
        <v>123</v>
      </c>
      <c r="D47" s="120" t="s">
        <v>128</v>
      </c>
      <c r="E47" s="121" t="s">
        <v>38</v>
      </c>
      <c r="F47" s="212">
        <v>798.5</v>
      </c>
      <c r="G47" s="94">
        <v>709.3</v>
      </c>
      <c r="H47" s="74">
        <f t="shared" si="0"/>
        <v>88.82905447714464</v>
      </c>
    </row>
    <row r="48" spans="1:8" ht="28.5">
      <c r="A48" s="16">
        <v>10</v>
      </c>
      <c r="B48" s="114" t="s">
        <v>317</v>
      </c>
      <c r="C48" s="111" t="s">
        <v>123</v>
      </c>
      <c r="D48" s="111" t="s">
        <v>128</v>
      </c>
      <c r="E48" s="112" t="s">
        <v>37</v>
      </c>
      <c r="F48" s="205">
        <v>462</v>
      </c>
      <c r="G48" s="74">
        <v>396</v>
      </c>
      <c r="H48" s="74">
        <f t="shared" si="0"/>
        <v>85.71428571428571</v>
      </c>
    </row>
    <row r="49" spans="1:8" ht="28.5">
      <c r="A49" s="84">
        <v>11</v>
      </c>
      <c r="B49" s="114" t="s">
        <v>232</v>
      </c>
      <c r="C49" s="111" t="s">
        <v>123</v>
      </c>
      <c r="D49" s="111" t="s">
        <v>128</v>
      </c>
      <c r="E49" s="112" t="s">
        <v>168</v>
      </c>
      <c r="F49" s="205">
        <v>390</v>
      </c>
      <c r="G49" s="74">
        <v>698.8</v>
      </c>
      <c r="H49" s="74">
        <f t="shared" si="0"/>
        <v>179.17948717948718</v>
      </c>
    </row>
    <row r="50" spans="1:8" ht="19.5" customHeight="1">
      <c r="A50" s="16">
        <v>12</v>
      </c>
      <c r="B50" s="16" t="s">
        <v>240</v>
      </c>
      <c r="C50" s="111" t="s">
        <v>123</v>
      </c>
      <c r="D50" s="111" t="s">
        <v>128</v>
      </c>
      <c r="E50" s="112" t="s">
        <v>145</v>
      </c>
      <c r="F50" s="205"/>
      <c r="G50" s="74">
        <v>0</v>
      </c>
      <c r="H50" s="74"/>
    </row>
    <row r="51" spans="1:8" ht="19.5" customHeight="1">
      <c r="A51" s="84">
        <v>13</v>
      </c>
      <c r="B51" s="16" t="s">
        <v>255</v>
      </c>
      <c r="C51" s="111" t="s">
        <v>123</v>
      </c>
      <c r="D51" s="111" t="s">
        <v>128</v>
      </c>
      <c r="E51" s="112" t="s">
        <v>292</v>
      </c>
      <c r="F51" s="205">
        <v>560</v>
      </c>
      <c r="G51" s="74">
        <v>400</v>
      </c>
      <c r="H51" s="74">
        <f t="shared" si="0"/>
        <v>71.42857142857143</v>
      </c>
    </row>
    <row r="52" spans="1:8" ht="29.25" thickBot="1">
      <c r="A52" s="16">
        <v>14</v>
      </c>
      <c r="B52" s="49" t="s">
        <v>262</v>
      </c>
      <c r="C52" s="115" t="s">
        <v>123</v>
      </c>
      <c r="D52" s="115" t="s">
        <v>128</v>
      </c>
      <c r="E52" s="116" t="s">
        <v>157</v>
      </c>
      <c r="F52" s="208">
        <v>700</v>
      </c>
      <c r="G52" s="92">
        <v>540</v>
      </c>
      <c r="H52" s="74">
        <f t="shared" si="0"/>
        <v>77.14285714285715</v>
      </c>
    </row>
    <row r="53" spans="1:8" s="59" customFormat="1" ht="19.5" customHeight="1" thickBot="1">
      <c r="A53" s="117"/>
      <c r="B53" s="122" t="s">
        <v>280</v>
      </c>
      <c r="C53" s="135"/>
      <c r="D53" s="136"/>
      <c r="E53" s="129"/>
      <c r="F53" s="214">
        <f>SUM(F47:F52)</f>
        <v>2910.5</v>
      </c>
      <c r="G53" s="93">
        <f>SUM(G47:G52)</f>
        <v>2744.1</v>
      </c>
      <c r="H53" s="74">
        <f t="shared" si="0"/>
        <v>94.28276928362824</v>
      </c>
    </row>
    <row r="54" spans="1:8" ht="28.5">
      <c r="A54" s="16">
        <v>1</v>
      </c>
      <c r="B54" s="114" t="s">
        <v>190</v>
      </c>
      <c r="C54" s="111" t="s">
        <v>123</v>
      </c>
      <c r="D54" s="111" t="s">
        <v>126</v>
      </c>
      <c r="E54" s="121" t="s">
        <v>127</v>
      </c>
      <c r="F54" s="212"/>
      <c r="G54" s="94">
        <v>9</v>
      </c>
      <c r="H54" s="74"/>
    </row>
    <row r="55" spans="1:8" ht="19.5" customHeight="1" thickBot="1">
      <c r="A55" s="48">
        <v>2</v>
      </c>
      <c r="B55" s="48" t="s">
        <v>254</v>
      </c>
      <c r="C55" s="115" t="s">
        <v>123</v>
      </c>
      <c r="D55" s="115" t="s">
        <v>126</v>
      </c>
      <c r="E55" s="116" t="s">
        <v>36</v>
      </c>
      <c r="F55" s="208">
        <v>6225.3</v>
      </c>
      <c r="G55" s="74">
        <v>3912.5</v>
      </c>
      <c r="H55" s="74">
        <f t="shared" si="0"/>
        <v>62.84837678505454</v>
      </c>
    </row>
    <row r="56" spans="1:8" s="59" customFormat="1" ht="19.5" customHeight="1" thickBot="1">
      <c r="A56" s="117"/>
      <c r="B56" s="137" t="s">
        <v>281</v>
      </c>
      <c r="C56" s="123"/>
      <c r="D56" s="123"/>
      <c r="E56" s="138"/>
      <c r="F56" s="216">
        <f>SUM(F55)</f>
        <v>6225.3</v>
      </c>
      <c r="G56" s="96">
        <f>SUM(G54:G55)</f>
        <v>3921.5</v>
      </c>
      <c r="H56" s="74">
        <f t="shared" si="0"/>
        <v>62.99294813101376</v>
      </c>
    </row>
    <row r="57" spans="1:8" ht="19.5" customHeight="1">
      <c r="A57" s="16">
        <v>1</v>
      </c>
      <c r="B57" s="114" t="s">
        <v>192</v>
      </c>
      <c r="C57" s="111" t="s">
        <v>123</v>
      </c>
      <c r="D57" s="111" t="s">
        <v>129</v>
      </c>
      <c r="E57" s="112" t="s">
        <v>39</v>
      </c>
      <c r="F57" s="204">
        <v>2348</v>
      </c>
      <c r="G57" s="74">
        <v>919.5</v>
      </c>
      <c r="H57" s="74">
        <f t="shared" si="0"/>
        <v>39.16098807495741</v>
      </c>
    </row>
    <row r="58" spans="1:8" ht="19.5" customHeight="1">
      <c r="A58" s="16"/>
      <c r="B58" s="114" t="s">
        <v>318</v>
      </c>
      <c r="C58" s="111" t="s">
        <v>123</v>
      </c>
      <c r="D58" s="111" t="s">
        <v>129</v>
      </c>
      <c r="E58" s="112" t="s">
        <v>319</v>
      </c>
      <c r="F58" s="211"/>
      <c r="G58" s="74">
        <v>100</v>
      </c>
      <c r="H58" s="74"/>
    </row>
    <row r="59" spans="1:8" ht="19.5" customHeight="1">
      <c r="A59" s="48">
        <v>3</v>
      </c>
      <c r="B59" s="16" t="s">
        <v>307</v>
      </c>
      <c r="C59" s="112" t="s">
        <v>123</v>
      </c>
      <c r="D59" s="112" t="s">
        <v>129</v>
      </c>
      <c r="E59" s="112" t="s">
        <v>308</v>
      </c>
      <c r="F59" s="211"/>
      <c r="G59" s="74">
        <v>2301</v>
      </c>
      <c r="H59" s="74"/>
    </row>
    <row r="60" spans="1:8" ht="19.5" customHeight="1" thickBot="1">
      <c r="A60" s="48">
        <v>4</v>
      </c>
      <c r="B60" s="48" t="s">
        <v>241</v>
      </c>
      <c r="C60" s="115" t="s">
        <v>123</v>
      </c>
      <c r="D60" s="115" t="s">
        <v>129</v>
      </c>
      <c r="E60" s="116" t="s">
        <v>147</v>
      </c>
      <c r="F60" s="217"/>
      <c r="G60" s="75"/>
      <c r="H60" s="74"/>
    </row>
    <row r="61" spans="1:8" s="59" customFormat="1" ht="19.5" customHeight="1" thickBot="1">
      <c r="A61" s="117"/>
      <c r="B61" s="137" t="s">
        <v>282</v>
      </c>
      <c r="C61" s="123"/>
      <c r="D61" s="123"/>
      <c r="E61" s="138"/>
      <c r="F61" s="216">
        <f>SUM(F57:F60)</f>
        <v>2348</v>
      </c>
      <c r="G61" s="76">
        <f>SUM(G57:G60)</f>
        <v>3320.5</v>
      </c>
      <c r="H61" s="74">
        <f t="shared" si="0"/>
        <v>141.4182282793867</v>
      </c>
    </row>
    <row r="62" spans="1:8" ht="19.5" customHeight="1">
      <c r="A62" s="16">
        <v>1</v>
      </c>
      <c r="B62" s="16" t="s">
        <v>279</v>
      </c>
      <c r="C62" s="111" t="s">
        <v>150</v>
      </c>
      <c r="D62" s="111" t="s">
        <v>124</v>
      </c>
      <c r="E62" s="139" t="s">
        <v>278</v>
      </c>
      <c r="F62" s="212"/>
      <c r="G62" s="97">
        <v>559.4</v>
      </c>
      <c r="H62" s="74"/>
    </row>
    <row r="63" spans="1:8" ht="19.5" customHeight="1">
      <c r="A63" s="16"/>
      <c r="B63" s="16" t="s">
        <v>322</v>
      </c>
      <c r="C63" s="111" t="s">
        <v>150</v>
      </c>
      <c r="D63" s="111" t="s">
        <v>124</v>
      </c>
      <c r="E63" s="112"/>
      <c r="F63" s="212"/>
      <c r="G63" s="97">
        <v>6100.8</v>
      </c>
      <c r="H63" s="74"/>
    </row>
    <row r="64" spans="1:8" ht="19.5" customHeight="1">
      <c r="A64" s="16">
        <v>2</v>
      </c>
      <c r="B64" s="16" t="s">
        <v>233</v>
      </c>
      <c r="C64" s="111" t="s">
        <v>150</v>
      </c>
      <c r="D64" s="111" t="s">
        <v>124</v>
      </c>
      <c r="E64" s="112" t="s">
        <v>151</v>
      </c>
      <c r="F64" s="206"/>
      <c r="G64" s="68">
        <v>557</v>
      </c>
      <c r="H64" s="74"/>
    </row>
    <row r="65" spans="1:8" ht="19.5" customHeight="1">
      <c r="A65" s="16">
        <v>3</v>
      </c>
      <c r="B65" s="48" t="s">
        <v>256</v>
      </c>
      <c r="C65" s="115" t="s">
        <v>150</v>
      </c>
      <c r="D65" s="115" t="s">
        <v>124</v>
      </c>
      <c r="E65" s="116" t="s">
        <v>105</v>
      </c>
      <c r="F65" s="217"/>
      <c r="G65" s="68">
        <v>0</v>
      </c>
      <c r="H65" s="74"/>
    </row>
    <row r="66" spans="1:8" ht="19.5" customHeight="1">
      <c r="A66" s="140"/>
      <c r="B66" s="48" t="s">
        <v>293</v>
      </c>
      <c r="C66" s="115" t="s">
        <v>150</v>
      </c>
      <c r="D66" s="115" t="s">
        <v>124</v>
      </c>
      <c r="E66" s="116" t="s">
        <v>296</v>
      </c>
      <c r="F66" s="75"/>
      <c r="G66" s="68">
        <v>0</v>
      </c>
      <c r="H66" s="74"/>
    </row>
    <row r="67" spans="1:8" ht="19.5" customHeight="1" thickBot="1">
      <c r="A67" s="141"/>
      <c r="B67" s="142" t="s">
        <v>294</v>
      </c>
      <c r="C67" s="143" t="s">
        <v>150</v>
      </c>
      <c r="D67" s="143" t="s">
        <v>124</v>
      </c>
      <c r="E67" s="144" t="s">
        <v>295</v>
      </c>
      <c r="F67" s="75"/>
      <c r="G67" s="75">
        <v>0</v>
      </c>
      <c r="H67" s="74"/>
    </row>
    <row r="68" spans="1:8" s="59" customFormat="1" ht="19.5" customHeight="1" thickBot="1">
      <c r="A68" s="117"/>
      <c r="B68" s="128" t="s">
        <v>283</v>
      </c>
      <c r="C68" s="135"/>
      <c r="D68" s="136"/>
      <c r="E68" s="145"/>
      <c r="F68" s="218"/>
      <c r="G68" s="76">
        <f>SUM(G62:G67)</f>
        <v>7217.2</v>
      </c>
      <c r="H68" s="74"/>
    </row>
    <row r="69" spans="1:8" ht="29.25" thickBot="1">
      <c r="A69" s="146">
        <v>1</v>
      </c>
      <c r="B69" s="147" t="s">
        <v>193</v>
      </c>
      <c r="C69" s="148" t="s">
        <v>130</v>
      </c>
      <c r="D69" s="148" t="s">
        <v>124</v>
      </c>
      <c r="E69" s="149" t="s">
        <v>40</v>
      </c>
      <c r="F69" s="219"/>
      <c r="G69" s="95">
        <v>100</v>
      </c>
      <c r="H69" s="74"/>
    </row>
    <row r="70" spans="1:8" s="59" customFormat="1" ht="19.5" customHeight="1" thickBot="1">
      <c r="A70" s="117"/>
      <c r="B70" s="122" t="s">
        <v>290</v>
      </c>
      <c r="C70" s="123"/>
      <c r="D70" s="123"/>
      <c r="E70" s="150"/>
      <c r="F70" s="220"/>
      <c r="G70" s="76">
        <f>SUM(G69)</f>
        <v>100</v>
      </c>
      <c r="H70" s="74"/>
    </row>
    <row r="71" spans="1:8" s="59" customFormat="1" ht="19.5" customHeight="1">
      <c r="A71" s="151"/>
      <c r="B71" s="152"/>
      <c r="C71" s="153"/>
      <c r="D71" s="153"/>
      <c r="E71" s="154"/>
      <c r="F71" s="221"/>
      <c r="G71" s="98"/>
      <c r="H71" s="176"/>
    </row>
    <row r="72" spans="1:8" s="59" customFormat="1" ht="19.5" customHeight="1">
      <c r="A72" s="151"/>
      <c r="B72" s="152"/>
      <c r="C72" s="153"/>
      <c r="D72" s="153"/>
      <c r="E72" s="154"/>
      <c r="F72" s="221"/>
      <c r="G72" s="98"/>
      <c r="H72" s="182"/>
    </row>
    <row r="73" spans="1:8" s="59" customFormat="1" ht="19.5" customHeight="1">
      <c r="A73" s="151"/>
      <c r="B73" s="152"/>
      <c r="C73" s="153"/>
      <c r="D73" s="153"/>
      <c r="E73" s="154"/>
      <c r="F73" s="222"/>
      <c r="G73" s="99"/>
      <c r="H73" s="203"/>
    </row>
    <row r="74" spans="1:8" ht="28.5">
      <c r="A74" s="16">
        <v>1</v>
      </c>
      <c r="B74" s="114" t="s">
        <v>194</v>
      </c>
      <c r="C74" s="111" t="s">
        <v>131</v>
      </c>
      <c r="D74" s="111" t="s">
        <v>133</v>
      </c>
      <c r="E74" s="155" t="s">
        <v>65</v>
      </c>
      <c r="F74" s="212"/>
      <c r="G74" s="97">
        <v>0</v>
      </c>
      <c r="H74" s="74"/>
    </row>
    <row r="75" spans="1:8" ht="14.25">
      <c r="A75" s="16">
        <v>2</v>
      </c>
      <c r="B75" s="114" t="s">
        <v>195</v>
      </c>
      <c r="C75" s="111" t="s">
        <v>131</v>
      </c>
      <c r="D75" s="111" t="s">
        <v>137</v>
      </c>
      <c r="E75" s="112" t="s">
        <v>41</v>
      </c>
      <c r="F75" s="204">
        <v>550</v>
      </c>
      <c r="G75" s="74">
        <v>485.5</v>
      </c>
      <c r="H75" s="74">
        <f aca="true" t="shared" si="1" ref="H75:H134">G75/F75*100</f>
        <v>88.27272727272727</v>
      </c>
    </row>
    <row r="76" spans="1:8" ht="19.5" customHeight="1">
      <c r="A76" s="16">
        <v>3</v>
      </c>
      <c r="B76" s="16" t="s">
        <v>217</v>
      </c>
      <c r="C76" s="111" t="s">
        <v>131</v>
      </c>
      <c r="D76" s="111" t="s">
        <v>137</v>
      </c>
      <c r="E76" s="112" t="s">
        <v>42</v>
      </c>
      <c r="F76" s="205">
        <v>66</v>
      </c>
      <c r="G76" s="74">
        <v>66</v>
      </c>
      <c r="H76" s="74">
        <f t="shared" si="1"/>
        <v>100</v>
      </c>
    </row>
    <row r="77" spans="1:8" ht="14.25">
      <c r="A77" s="16">
        <v>4</v>
      </c>
      <c r="B77" s="114" t="s">
        <v>230</v>
      </c>
      <c r="C77" s="111" t="s">
        <v>131</v>
      </c>
      <c r="D77" s="111" t="s">
        <v>137</v>
      </c>
      <c r="E77" s="156" t="s">
        <v>44</v>
      </c>
      <c r="F77" s="206">
        <v>87.5</v>
      </c>
      <c r="G77" s="74">
        <v>27.5</v>
      </c>
      <c r="H77" s="74">
        <f t="shared" si="1"/>
        <v>31.428571428571427</v>
      </c>
    </row>
    <row r="78" spans="1:8" ht="19.5" customHeight="1">
      <c r="A78" s="16">
        <v>5</v>
      </c>
      <c r="B78" s="16" t="s">
        <v>247</v>
      </c>
      <c r="C78" s="111" t="s">
        <v>131</v>
      </c>
      <c r="D78" s="111" t="s">
        <v>137</v>
      </c>
      <c r="E78" s="112" t="s">
        <v>43</v>
      </c>
      <c r="F78" s="205">
        <v>32</v>
      </c>
      <c r="G78" s="74">
        <v>20</v>
      </c>
      <c r="H78" s="74">
        <f t="shared" si="1"/>
        <v>62.5</v>
      </c>
    </row>
    <row r="79" spans="1:8" ht="19.5" customHeight="1">
      <c r="A79" s="16">
        <v>6</v>
      </c>
      <c r="B79" s="114" t="s">
        <v>260</v>
      </c>
      <c r="C79" s="111" t="s">
        <v>131</v>
      </c>
      <c r="D79" s="111" t="s">
        <v>137</v>
      </c>
      <c r="E79" s="112" t="s">
        <v>45</v>
      </c>
      <c r="F79" s="205">
        <v>88</v>
      </c>
      <c r="G79" s="74">
        <v>108</v>
      </c>
      <c r="H79" s="74">
        <f t="shared" si="1"/>
        <v>122.72727272727273</v>
      </c>
    </row>
    <row r="80" spans="1:8" ht="19.5" customHeight="1">
      <c r="A80" s="16">
        <v>7</v>
      </c>
      <c r="B80" s="16" t="s">
        <v>223</v>
      </c>
      <c r="C80" s="111" t="s">
        <v>131</v>
      </c>
      <c r="D80" s="111" t="s">
        <v>110</v>
      </c>
      <c r="E80" s="112" t="s">
        <v>46</v>
      </c>
      <c r="F80" s="205">
        <v>10</v>
      </c>
      <c r="G80" s="74">
        <v>15</v>
      </c>
      <c r="H80" s="74">
        <f t="shared" si="1"/>
        <v>150</v>
      </c>
    </row>
    <row r="81" spans="1:8" ht="19.5" customHeight="1">
      <c r="A81" s="16">
        <v>8</v>
      </c>
      <c r="B81" s="16" t="s">
        <v>213</v>
      </c>
      <c r="C81" s="111" t="s">
        <v>131</v>
      </c>
      <c r="D81" s="111" t="s">
        <v>140</v>
      </c>
      <c r="E81" s="112" t="s">
        <v>47</v>
      </c>
      <c r="F81" s="205">
        <v>66</v>
      </c>
      <c r="G81" s="74">
        <v>66</v>
      </c>
      <c r="H81" s="74">
        <f t="shared" si="1"/>
        <v>100</v>
      </c>
    </row>
    <row r="82" spans="1:8" ht="19.5" customHeight="1">
      <c r="A82" s="16">
        <v>9</v>
      </c>
      <c r="B82" s="114" t="s">
        <v>229</v>
      </c>
      <c r="C82" s="111" t="s">
        <v>131</v>
      </c>
      <c r="D82" s="111" t="s">
        <v>140</v>
      </c>
      <c r="E82" s="112" t="s">
        <v>49</v>
      </c>
      <c r="F82" s="206">
        <v>87.5</v>
      </c>
      <c r="G82" s="74">
        <v>27.5</v>
      </c>
      <c r="H82" s="74">
        <f t="shared" si="1"/>
        <v>31.428571428571427</v>
      </c>
    </row>
    <row r="83" spans="1:8" ht="19.5" customHeight="1">
      <c r="A83" s="16">
        <v>10</v>
      </c>
      <c r="B83" s="16" t="s">
        <v>237</v>
      </c>
      <c r="C83" s="111" t="s">
        <v>131</v>
      </c>
      <c r="D83" s="111" t="s">
        <v>140</v>
      </c>
      <c r="E83" s="112" t="s">
        <v>50</v>
      </c>
      <c r="F83" s="205">
        <v>40</v>
      </c>
      <c r="G83" s="74">
        <v>40</v>
      </c>
      <c r="H83" s="74">
        <f t="shared" si="1"/>
        <v>100</v>
      </c>
    </row>
    <row r="84" spans="1:8" ht="19.5" customHeight="1">
      <c r="A84" s="16">
        <v>11</v>
      </c>
      <c r="B84" s="16" t="s">
        <v>246</v>
      </c>
      <c r="C84" s="111" t="s">
        <v>131</v>
      </c>
      <c r="D84" s="111" t="s">
        <v>140</v>
      </c>
      <c r="E84" s="112" t="s">
        <v>48</v>
      </c>
      <c r="F84" s="205">
        <v>32</v>
      </c>
      <c r="G84" s="74">
        <v>20</v>
      </c>
      <c r="H84" s="74">
        <f t="shared" si="1"/>
        <v>62.5</v>
      </c>
    </row>
    <row r="85" spans="1:8" ht="19.5" customHeight="1">
      <c r="A85" s="16">
        <v>12</v>
      </c>
      <c r="B85" s="114" t="s">
        <v>196</v>
      </c>
      <c r="C85" s="111" t="s">
        <v>131</v>
      </c>
      <c r="D85" s="111" t="s">
        <v>113</v>
      </c>
      <c r="E85" s="112" t="s">
        <v>70</v>
      </c>
      <c r="F85" s="204">
        <v>550</v>
      </c>
      <c r="G85" s="74">
        <v>483</v>
      </c>
      <c r="H85" s="74">
        <f t="shared" si="1"/>
        <v>87.81818181818181</v>
      </c>
    </row>
    <row r="86" spans="1:8" ht="19.5" customHeight="1">
      <c r="A86" s="16">
        <v>13</v>
      </c>
      <c r="B86" s="16" t="s">
        <v>222</v>
      </c>
      <c r="C86" s="111" t="s">
        <v>131</v>
      </c>
      <c r="D86" s="111" t="s">
        <v>113</v>
      </c>
      <c r="E86" s="156" t="s">
        <v>51</v>
      </c>
      <c r="F86" s="205">
        <v>10</v>
      </c>
      <c r="G86" s="74">
        <v>15</v>
      </c>
      <c r="H86" s="74">
        <f t="shared" si="1"/>
        <v>150</v>
      </c>
    </row>
    <row r="87" spans="1:8" ht="34.5" customHeight="1">
      <c r="A87" s="16">
        <v>14</v>
      </c>
      <c r="B87" s="114" t="s">
        <v>197</v>
      </c>
      <c r="C87" s="111" t="s">
        <v>131</v>
      </c>
      <c r="D87" s="111" t="s">
        <v>132</v>
      </c>
      <c r="E87" s="156" t="s">
        <v>66</v>
      </c>
      <c r="F87" s="204">
        <v>300</v>
      </c>
      <c r="G87" s="74">
        <v>200</v>
      </c>
      <c r="H87" s="74">
        <f t="shared" si="1"/>
        <v>66.66666666666666</v>
      </c>
    </row>
    <row r="88" spans="1:8" ht="28.5">
      <c r="A88" s="16">
        <v>15</v>
      </c>
      <c r="B88" s="114" t="s">
        <v>239</v>
      </c>
      <c r="C88" s="111" t="s">
        <v>131</v>
      </c>
      <c r="D88" s="111" t="s">
        <v>143</v>
      </c>
      <c r="E88" s="156" t="s">
        <v>107</v>
      </c>
      <c r="F88" s="204"/>
      <c r="G88" s="74">
        <v>0</v>
      </c>
      <c r="H88" s="74"/>
    </row>
    <row r="89" spans="1:8" ht="19.5" customHeight="1">
      <c r="A89" s="16">
        <v>16</v>
      </c>
      <c r="B89" s="16" t="s">
        <v>252</v>
      </c>
      <c r="C89" s="111" t="s">
        <v>131</v>
      </c>
      <c r="D89" s="111" t="s">
        <v>143</v>
      </c>
      <c r="E89" s="156" t="s">
        <v>62</v>
      </c>
      <c r="F89" s="205">
        <v>55</v>
      </c>
      <c r="G89" s="74">
        <v>55</v>
      </c>
      <c r="H89" s="74">
        <f t="shared" si="1"/>
        <v>100</v>
      </c>
    </row>
    <row r="90" spans="1:8" ht="33.75" customHeight="1">
      <c r="A90" s="16">
        <v>17</v>
      </c>
      <c r="B90" s="114" t="s">
        <v>198</v>
      </c>
      <c r="C90" s="111" t="s">
        <v>131</v>
      </c>
      <c r="D90" s="111" t="s">
        <v>120</v>
      </c>
      <c r="E90" s="156" t="s">
        <v>69</v>
      </c>
      <c r="F90" s="204">
        <v>88</v>
      </c>
      <c r="G90" s="74">
        <v>110</v>
      </c>
      <c r="H90" s="74">
        <f t="shared" si="1"/>
        <v>125</v>
      </c>
    </row>
    <row r="91" spans="1:8" ht="28.5">
      <c r="A91" s="16">
        <v>18</v>
      </c>
      <c r="B91" s="114" t="s">
        <v>199</v>
      </c>
      <c r="C91" s="111" t="s">
        <v>131</v>
      </c>
      <c r="D91" s="111" t="s">
        <v>134</v>
      </c>
      <c r="E91" s="156" t="s">
        <v>67</v>
      </c>
      <c r="F91" s="204">
        <v>1110</v>
      </c>
      <c r="G91" s="74">
        <v>417.2</v>
      </c>
      <c r="H91" s="74">
        <f t="shared" si="1"/>
        <v>37.585585585585584</v>
      </c>
    </row>
    <row r="92" spans="1:8" ht="42.75">
      <c r="A92" s="16">
        <v>19</v>
      </c>
      <c r="B92" s="157" t="s">
        <v>200</v>
      </c>
      <c r="C92" s="158" t="s">
        <v>131</v>
      </c>
      <c r="D92" s="158" t="s">
        <v>123</v>
      </c>
      <c r="E92" s="159" t="s">
        <v>166</v>
      </c>
      <c r="F92" s="204"/>
      <c r="G92" s="74">
        <v>0</v>
      </c>
      <c r="H92" s="74"/>
    </row>
    <row r="93" spans="1:8" ht="19.5" customHeight="1">
      <c r="A93" s="16">
        <v>20</v>
      </c>
      <c r="B93" s="16" t="s">
        <v>263</v>
      </c>
      <c r="C93" s="111" t="s">
        <v>131</v>
      </c>
      <c r="D93" s="111" t="s">
        <v>154</v>
      </c>
      <c r="E93" s="112" t="s">
        <v>155</v>
      </c>
      <c r="F93" s="206"/>
      <c r="G93" s="74">
        <v>0</v>
      </c>
      <c r="H93" s="74"/>
    </row>
    <row r="94" spans="1:8" ht="18.75" customHeight="1">
      <c r="A94" s="16"/>
      <c r="B94" s="16" t="s">
        <v>309</v>
      </c>
      <c r="C94" s="155" t="s">
        <v>131</v>
      </c>
      <c r="D94" s="155" t="s">
        <v>310</v>
      </c>
      <c r="E94" s="160" t="s">
        <v>311</v>
      </c>
      <c r="F94" s="206"/>
      <c r="G94" s="74">
        <v>45</v>
      </c>
      <c r="H94" s="74"/>
    </row>
    <row r="95" spans="1:8" ht="28.5">
      <c r="A95" s="16">
        <v>21</v>
      </c>
      <c r="B95" s="114" t="s">
        <v>312</v>
      </c>
      <c r="C95" s="158" t="s">
        <v>131</v>
      </c>
      <c r="D95" s="158" t="s">
        <v>274</v>
      </c>
      <c r="E95" s="161" t="s">
        <v>275</v>
      </c>
      <c r="F95" s="205"/>
      <c r="G95" s="68">
        <v>0</v>
      </c>
      <c r="H95" s="74"/>
    </row>
    <row r="96" spans="1:8" ht="28.5">
      <c r="A96" s="16">
        <v>22</v>
      </c>
      <c r="B96" s="114" t="s">
        <v>269</v>
      </c>
      <c r="C96" s="111" t="s">
        <v>131</v>
      </c>
      <c r="D96" s="111" t="s">
        <v>267</v>
      </c>
      <c r="E96" s="112" t="s">
        <v>268</v>
      </c>
      <c r="F96" s="204"/>
      <c r="G96" s="68">
        <v>55.2</v>
      </c>
      <c r="H96" s="74"/>
    </row>
    <row r="97" spans="1:8" ht="28.5">
      <c r="A97" s="16">
        <v>23</v>
      </c>
      <c r="B97" s="114" t="s">
        <v>270</v>
      </c>
      <c r="C97" s="111" t="s">
        <v>131</v>
      </c>
      <c r="D97" s="111" t="s">
        <v>266</v>
      </c>
      <c r="E97" s="111" t="s">
        <v>276</v>
      </c>
      <c r="F97" s="204"/>
      <c r="G97" s="68">
        <v>7.5</v>
      </c>
      <c r="H97" s="74"/>
    </row>
    <row r="98" spans="1:8" ht="28.5">
      <c r="A98" s="16">
        <v>24</v>
      </c>
      <c r="B98" s="114" t="s">
        <v>201</v>
      </c>
      <c r="C98" s="111" t="s">
        <v>131</v>
      </c>
      <c r="D98" s="111" t="s">
        <v>135</v>
      </c>
      <c r="E98" s="155" t="s">
        <v>68</v>
      </c>
      <c r="F98" s="204"/>
      <c r="G98" s="68">
        <v>92.5</v>
      </c>
      <c r="H98" s="74"/>
    </row>
    <row r="99" spans="1:8" ht="23.25" customHeight="1" thickBot="1">
      <c r="A99" s="16">
        <v>25</v>
      </c>
      <c r="B99" s="48" t="s">
        <v>271</v>
      </c>
      <c r="C99" s="115" t="s">
        <v>131</v>
      </c>
      <c r="D99" s="115" t="s">
        <v>272</v>
      </c>
      <c r="E99" s="115" t="s">
        <v>277</v>
      </c>
      <c r="F99" s="211"/>
      <c r="G99" s="75">
        <v>0</v>
      </c>
      <c r="H99" s="74"/>
    </row>
    <row r="100" spans="1:8" s="59" customFormat="1" ht="15" thickBot="1">
      <c r="A100" s="30"/>
      <c r="B100" s="122" t="s">
        <v>284</v>
      </c>
      <c r="C100" s="123"/>
      <c r="D100" s="123"/>
      <c r="E100" s="162"/>
      <c r="F100" s="200">
        <f>SUM(F74:F99)</f>
        <v>3172</v>
      </c>
      <c r="G100" s="107">
        <f>SUM(G74:G99)</f>
        <v>2355.8999999999996</v>
      </c>
      <c r="H100" s="74">
        <f t="shared" si="1"/>
        <v>74.2717528373266</v>
      </c>
    </row>
    <row r="101" spans="1:8" s="59" customFormat="1" ht="14.25">
      <c r="A101" s="184"/>
      <c r="B101" s="185"/>
      <c r="C101" s="153"/>
      <c r="D101" s="153"/>
      <c r="E101" s="163"/>
      <c r="F101" s="221"/>
      <c r="G101" s="100"/>
      <c r="H101" s="92"/>
    </row>
    <row r="102" spans="1:8" s="59" customFormat="1" ht="14.25">
      <c r="A102" s="184"/>
      <c r="B102" s="185"/>
      <c r="C102" s="153"/>
      <c r="D102" s="153"/>
      <c r="E102" s="163"/>
      <c r="F102" s="221"/>
      <c r="G102" s="100"/>
      <c r="H102" s="95"/>
    </row>
    <row r="103" spans="1:8" s="59" customFormat="1" ht="14.25">
      <c r="A103" s="184"/>
      <c r="B103" s="185"/>
      <c r="C103" s="153"/>
      <c r="D103" s="153"/>
      <c r="E103" s="163"/>
      <c r="F103" s="221"/>
      <c r="G103" s="100"/>
      <c r="H103" s="95"/>
    </row>
    <row r="104" spans="1:8" s="59" customFormat="1" ht="14.25">
      <c r="A104" s="184"/>
      <c r="B104" s="185"/>
      <c r="C104" s="153"/>
      <c r="D104" s="153"/>
      <c r="E104" s="163"/>
      <c r="F104" s="221"/>
      <c r="G104" s="100"/>
      <c r="H104" s="95"/>
    </row>
    <row r="105" spans="1:8" s="59" customFormat="1" ht="14.25">
      <c r="A105" s="184"/>
      <c r="B105" s="185"/>
      <c r="C105" s="153"/>
      <c r="D105" s="153"/>
      <c r="E105" s="163"/>
      <c r="F105" s="221"/>
      <c r="G105" s="100"/>
      <c r="H105" s="95"/>
    </row>
    <row r="106" spans="1:8" s="59" customFormat="1" ht="14.25">
      <c r="A106" s="184"/>
      <c r="B106" s="185"/>
      <c r="C106" s="153"/>
      <c r="D106" s="153"/>
      <c r="E106" s="163"/>
      <c r="F106" s="221"/>
      <c r="G106" s="100"/>
      <c r="H106" s="95"/>
    </row>
    <row r="107" spans="1:8" s="59" customFormat="1" ht="14.25">
      <c r="A107" s="184"/>
      <c r="B107" s="185"/>
      <c r="C107" s="153"/>
      <c r="D107" s="153"/>
      <c r="E107" s="163"/>
      <c r="F107" s="221"/>
      <c r="G107" s="100"/>
      <c r="H107" s="95"/>
    </row>
    <row r="108" spans="1:8" s="59" customFormat="1" ht="14.25">
      <c r="A108" s="184"/>
      <c r="B108" s="185"/>
      <c r="C108" s="153"/>
      <c r="D108" s="153"/>
      <c r="E108" s="163"/>
      <c r="F108" s="221"/>
      <c r="G108" s="100"/>
      <c r="H108" s="95"/>
    </row>
    <row r="109" spans="1:8" s="59" customFormat="1" ht="14.25">
      <c r="A109" s="184"/>
      <c r="B109" s="185"/>
      <c r="C109" s="153"/>
      <c r="D109" s="153"/>
      <c r="E109" s="163"/>
      <c r="F109" s="221"/>
      <c r="G109" s="100"/>
      <c r="H109" s="95"/>
    </row>
    <row r="110" spans="1:8" s="59" customFormat="1" ht="14.25">
      <c r="A110" s="186"/>
      <c r="B110" s="187"/>
      <c r="C110" s="153"/>
      <c r="D110" s="153"/>
      <c r="E110" s="163"/>
      <c r="F110" s="221"/>
      <c r="G110" s="100"/>
      <c r="H110" s="95"/>
    </row>
    <row r="111" spans="1:8" ht="45" customHeight="1">
      <c r="A111" s="16">
        <v>16</v>
      </c>
      <c r="B111" s="164" t="s">
        <v>320</v>
      </c>
      <c r="C111" s="111" t="s">
        <v>314</v>
      </c>
      <c r="D111" s="111" t="s">
        <v>265</v>
      </c>
      <c r="E111" s="112" t="s">
        <v>321</v>
      </c>
      <c r="F111" s="74"/>
      <c r="G111" s="103">
        <v>72</v>
      </c>
      <c r="H111" s="74"/>
    </row>
    <row r="112" spans="1:8" ht="36" customHeight="1">
      <c r="A112" s="84">
        <v>1</v>
      </c>
      <c r="B112" s="183" t="s">
        <v>202</v>
      </c>
      <c r="C112" s="120" t="s">
        <v>136</v>
      </c>
      <c r="D112" s="120" t="s">
        <v>112</v>
      </c>
      <c r="E112" s="121" t="s">
        <v>139</v>
      </c>
      <c r="F112" s="223"/>
      <c r="G112" s="102">
        <v>3</v>
      </c>
      <c r="H112" s="94"/>
    </row>
    <row r="113" spans="1:8" ht="28.5">
      <c r="A113" s="16">
        <v>2</v>
      </c>
      <c r="B113" s="164" t="s">
        <v>203</v>
      </c>
      <c r="C113" s="111" t="s">
        <v>136</v>
      </c>
      <c r="D113" s="111" t="s">
        <v>115</v>
      </c>
      <c r="E113" s="112" t="s">
        <v>173</v>
      </c>
      <c r="F113" s="224"/>
      <c r="G113" s="103">
        <v>3</v>
      </c>
      <c r="H113" s="74"/>
    </row>
    <row r="114" spans="1:8" ht="19.5" customHeight="1">
      <c r="A114" s="16">
        <v>3</v>
      </c>
      <c r="B114" s="67" t="s">
        <v>204</v>
      </c>
      <c r="C114" s="111" t="s">
        <v>136</v>
      </c>
      <c r="D114" s="111" t="s">
        <v>133</v>
      </c>
      <c r="E114" s="112" t="s">
        <v>61</v>
      </c>
      <c r="F114" s="224">
        <v>10879.6</v>
      </c>
      <c r="G114" s="103">
        <v>11107.1</v>
      </c>
      <c r="H114" s="74">
        <f t="shared" si="1"/>
        <v>102.09106952461488</v>
      </c>
    </row>
    <row r="115" spans="1:8" ht="19.5" customHeight="1">
      <c r="A115" s="16">
        <v>4</v>
      </c>
      <c r="B115" s="67" t="s">
        <v>205</v>
      </c>
      <c r="C115" s="111" t="s">
        <v>136</v>
      </c>
      <c r="D115" s="111" t="s">
        <v>118</v>
      </c>
      <c r="E115" s="112" t="s">
        <v>63</v>
      </c>
      <c r="F115" s="225"/>
      <c r="G115" s="103">
        <v>38</v>
      </c>
      <c r="H115" s="74"/>
    </row>
    <row r="116" spans="1:8" ht="62.25" customHeight="1">
      <c r="A116" s="146">
        <v>5</v>
      </c>
      <c r="B116" s="165" t="s">
        <v>325</v>
      </c>
      <c r="C116" s="166" t="s">
        <v>136</v>
      </c>
      <c r="D116" s="166" t="s">
        <v>313</v>
      </c>
      <c r="E116" s="166" t="s">
        <v>308</v>
      </c>
      <c r="F116" s="95"/>
      <c r="G116" s="106">
        <v>144.2</v>
      </c>
      <c r="H116" s="74"/>
    </row>
    <row r="117" spans="1:8" ht="28.5">
      <c r="A117" s="16">
        <v>6</v>
      </c>
      <c r="B117" s="114" t="s">
        <v>209</v>
      </c>
      <c r="C117" s="111" t="s">
        <v>136</v>
      </c>
      <c r="D117" s="111" t="s">
        <v>110</v>
      </c>
      <c r="E117" s="112" t="s">
        <v>52</v>
      </c>
      <c r="F117" s="226">
        <v>395.3</v>
      </c>
      <c r="G117" s="74">
        <v>398.3</v>
      </c>
      <c r="H117" s="74">
        <f t="shared" si="1"/>
        <v>100.7589172780167</v>
      </c>
    </row>
    <row r="118" spans="1:8" ht="28.5">
      <c r="A118" s="16">
        <v>7</v>
      </c>
      <c r="B118" s="114" t="s">
        <v>210</v>
      </c>
      <c r="C118" s="111" t="s">
        <v>136</v>
      </c>
      <c r="D118" s="111" t="s">
        <v>110</v>
      </c>
      <c r="E118" s="112" t="s">
        <v>53</v>
      </c>
      <c r="F118" s="226">
        <v>538.5</v>
      </c>
      <c r="G118" s="74">
        <v>538.5</v>
      </c>
      <c r="H118" s="74">
        <f t="shared" si="1"/>
        <v>100</v>
      </c>
    </row>
    <row r="119" spans="1:8" ht="28.5">
      <c r="A119" s="16">
        <v>8</v>
      </c>
      <c r="B119" s="114" t="s">
        <v>211</v>
      </c>
      <c r="C119" s="111" t="s">
        <v>136</v>
      </c>
      <c r="D119" s="111" t="s">
        <v>110</v>
      </c>
      <c r="E119" s="112" t="s">
        <v>54</v>
      </c>
      <c r="F119" s="226">
        <v>266</v>
      </c>
      <c r="G119" s="74">
        <v>291.5</v>
      </c>
      <c r="H119" s="74">
        <f t="shared" si="1"/>
        <v>109.58646616541354</v>
      </c>
    </row>
    <row r="120" spans="1:8" ht="19.5" customHeight="1">
      <c r="A120" s="16">
        <v>9</v>
      </c>
      <c r="B120" s="16" t="s">
        <v>92</v>
      </c>
      <c r="C120" s="111" t="s">
        <v>136</v>
      </c>
      <c r="D120" s="111" t="s">
        <v>110</v>
      </c>
      <c r="E120" s="112" t="s">
        <v>55</v>
      </c>
      <c r="F120" s="74">
        <v>246</v>
      </c>
      <c r="G120" s="74">
        <v>330.1</v>
      </c>
      <c r="H120" s="74">
        <f t="shared" si="1"/>
        <v>134.18699186991873</v>
      </c>
    </row>
    <row r="121" spans="1:8" ht="19.5" customHeight="1">
      <c r="A121" s="16">
        <v>10</v>
      </c>
      <c r="B121" s="16" t="s">
        <v>225</v>
      </c>
      <c r="C121" s="111" t="s">
        <v>136</v>
      </c>
      <c r="D121" s="111" t="s">
        <v>110</v>
      </c>
      <c r="E121" s="112" t="s">
        <v>106</v>
      </c>
      <c r="F121" s="74">
        <v>149.2</v>
      </c>
      <c r="G121" s="74">
        <v>176.2</v>
      </c>
      <c r="H121" s="74">
        <f t="shared" si="1"/>
        <v>118.09651474530831</v>
      </c>
    </row>
    <row r="122" spans="1:8" ht="19.5" customHeight="1">
      <c r="A122" s="16">
        <v>11</v>
      </c>
      <c r="B122" s="16" t="s">
        <v>95</v>
      </c>
      <c r="C122" s="111" t="s">
        <v>136</v>
      </c>
      <c r="D122" s="111" t="s">
        <v>110</v>
      </c>
      <c r="E122" s="112" t="s">
        <v>56</v>
      </c>
      <c r="F122" s="74">
        <v>377.7</v>
      </c>
      <c r="G122" s="74">
        <v>377.7</v>
      </c>
      <c r="H122" s="74">
        <f t="shared" si="1"/>
        <v>100</v>
      </c>
    </row>
    <row r="123" spans="1:8" ht="19.5" customHeight="1" thickBot="1">
      <c r="A123" s="48"/>
      <c r="B123" s="48" t="s">
        <v>303</v>
      </c>
      <c r="C123" s="115" t="s">
        <v>136</v>
      </c>
      <c r="D123" s="115" t="s">
        <v>110</v>
      </c>
      <c r="E123" s="116" t="s">
        <v>304</v>
      </c>
      <c r="F123" s="92">
        <v>0</v>
      </c>
      <c r="G123" s="92">
        <v>0</v>
      </c>
      <c r="H123" s="74"/>
    </row>
    <row r="124" spans="1:8" ht="19.5" customHeight="1" thickBot="1">
      <c r="A124" s="131"/>
      <c r="B124" s="167" t="s">
        <v>323</v>
      </c>
      <c r="C124" s="133"/>
      <c r="D124" s="133"/>
      <c r="E124" s="134"/>
      <c r="F124" s="227">
        <f>SUM(F117:F123)</f>
        <v>1972.7</v>
      </c>
      <c r="G124" s="104">
        <f>SUM(G117:G123)</f>
        <v>2112.3</v>
      </c>
      <c r="H124" s="74">
        <f t="shared" si="1"/>
        <v>107.07659552897046</v>
      </c>
    </row>
    <row r="125" spans="1:8" ht="27" customHeight="1">
      <c r="A125" s="84">
        <v>11</v>
      </c>
      <c r="B125" s="130" t="s">
        <v>206</v>
      </c>
      <c r="C125" s="120" t="s">
        <v>136</v>
      </c>
      <c r="D125" s="120" t="s">
        <v>140</v>
      </c>
      <c r="E125" s="121" t="s">
        <v>59</v>
      </c>
      <c r="F125" s="212">
        <v>1123.9</v>
      </c>
      <c r="G125" s="94">
        <v>1117.9</v>
      </c>
      <c r="H125" s="74">
        <f t="shared" si="1"/>
        <v>99.46614467479313</v>
      </c>
    </row>
    <row r="126" spans="1:8" ht="28.5">
      <c r="A126" s="16">
        <v>12</v>
      </c>
      <c r="B126" s="114" t="s">
        <v>207</v>
      </c>
      <c r="C126" s="111" t="s">
        <v>136</v>
      </c>
      <c r="D126" s="111" t="s">
        <v>140</v>
      </c>
      <c r="E126" s="112" t="s">
        <v>57</v>
      </c>
      <c r="F126" s="204">
        <v>1577</v>
      </c>
      <c r="G126" s="74">
        <v>1777</v>
      </c>
      <c r="H126" s="74">
        <f t="shared" si="1"/>
        <v>112.68230818008877</v>
      </c>
    </row>
    <row r="127" spans="1:8" ht="28.5">
      <c r="A127" s="16">
        <v>13</v>
      </c>
      <c r="B127" s="114" t="s">
        <v>208</v>
      </c>
      <c r="C127" s="111" t="s">
        <v>136</v>
      </c>
      <c r="D127" s="111" t="s">
        <v>140</v>
      </c>
      <c r="E127" s="112" t="s">
        <v>58</v>
      </c>
      <c r="F127" s="228">
        <v>120</v>
      </c>
      <c r="G127" s="74">
        <v>120</v>
      </c>
      <c r="H127" s="74">
        <f t="shared" si="1"/>
        <v>100</v>
      </c>
    </row>
    <row r="128" spans="1:8" ht="19.5" customHeight="1" thickBot="1">
      <c r="A128" s="48">
        <v>14</v>
      </c>
      <c r="B128" s="48" t="s">
        <v>104</v>
      </c>
      <c r="C128" s="115" t="s">
        <v>136</v>
      </c>
      <c r="D128" s="115" t="s">
        <v>140</v>
      </c>
      <c r="E128" s="116" t="s">
        <v>60</v>
      </c>
      <c r="F128" s="208">
        <v>301.2</v>
      </c>
      <c r="G128" s="92">
        <v>301.2</v>
      </c>
      <c r="H128" s="74">
        <f t="shared" si="1"/>
        <v>100</v>
      </c>
    </row>
    <row r="129" spans="1:8" ht="19.5" customHeight="1" thickBot="1">
      <c r="A129" s="131"/>
      <c r="B129" s="167" t="s">
        <v>324</v>
      </c>
      <c r="C129" s="133"/>
      <c r="D129" s="133"/>
      <c r="E129" s="134"/>
      <c r="F129" s="227">
        <f>SUM(F125:F128)</f>
        <v>3122.1</v>
      </c>
      <c r="G129" s="104">
        <f>SUM(G125:G128)</f>
        <v>3316.1</v>
      </c>
      <c r="H129" s="74">
        <f t="shared" si="1"/>
        <v>106.21376637519617</v>
      </c>
    </row>
    <row r="130" spans="1:8" s="59" customFormat="1" ht="19.5" customHeight="1" thickBot="1">
      <c r="A130" s="117"/>
      <c r="B130" s="128" t="s">
        <v>285</v>
      </c>
      <c r="C130" s="123"/>
      <c r="D130" s="57"/>
      <c r="E130" s="105"/>
      <c r="F130" s="76">
        <f>SUM(F112,F113,F114,F115,F116,F124,F129)</f>
        <v>15974.400000000001</v>
      </c>
      <c r="G130" s="76">
        <f>SUM(G112,G113,G114,G115,G116,G124,G129)</f>
        <v>16723.7</v>
      </c>
      <c r="H130" s="74">
        <f t="shared" si="1"/>
        <v>104.69063000801282</v>
      </c>
    </row>
    <row r="131" spans="1:8" ht="27.75" customHeight="1" thickBot="1">
      <c r="A131" s="168"/>
      <c r="B131" s="169" t="s">
        <v>93</v>
      </c>
      <c r="C131" s="169"/>
      <c r="D131" s="169"/>
      <c r="E131" s="170"/>
      <c r="F131" s="93">
        <f>SUM(F13,F23,F33,F36,F46,F53,F56,F61,F68,F70,F100,F111,F130)</f>
        <v>182798.30000000002</v>
      </c>
      <c r="G131" s="93">
        <f>SUM(G13,G23,G33,G36,G46,G53,G56,G61,G68,G70,G100,G111,G130)</f>
        <v>156406.2</v>
      </c>
      <c r="H131" s="74">
        <f t="shared" si="1"/>
        <v>85.56217426529678</v>
      </c>
    </row>
    <row r="132" spans="1:8" ht="19.5" customHeight="1">
      <c r="A132" s="16"/>
      <c r="B132" s="30" t="s">
        <v>164</v>
      </c>
      <c r="C132" s="155" t="s">
        <v>264</v>
      </c>
      <c r="D132" s="155" t="s">
        <v>265</v>
      </c>
      <c r="E132" s="178" t="s">
        <v>330</v>
      </c>
      <c r="F132" s="201">
        <v>5474.3</v>
      </c>
      <c r="G132" s="68">
        <v>5474.3</v>
      </c>
      <c r="H132" s="74">
        <f t="shared" si="1"/>
        <v>100</v>
      </c>
    </row>
    <row r="133" spans="1:8" s="59" customFormat="1" ht="19.5" customHeight="1">
      <c r="A133" s="30"/>
      <c r="B133" s="16" t="s">
        <v>64</v>
      </c>
      <c r="C133" s="112" t="s">
        <v>266</v>
      </c>
      <c r="D133" s="112" t="s">
        <v>265</v>
      </c>
      <c r="E133" s="179" t="s">
        <v>331</v>
      </c>
      <c r="F133" s="202">
        <v>364264.4</v>
      </c>
      <c r="G133" s="201">
        <v>364264.4</v>
      </c>
      <c r="H133" s="74">
        <f t="shared" si="1"/>
        <v>100</v>
      </c>
    </row>
    <row r="134" spans="1:8" ht="19.5" customHeight="1">
      <c r="A134" s="16"/>
      <c r="B134" s="16" t="s">
        <v>326</v>
      </c>
      <c r="C134" s="112" t="s">
        <v>266</v>
      </c>
      <c r="D134" s="112" t="s">
        <v>316</v>
      </c>
      <c r="E134" s="179" t="s">
        <v>332</v>
      </c>
      <c r="F134" s="202">
        <v>713</v>
      </c>
      <c r="G134" s="202">
        <v>712.6</v>
      </c>
      <c r="H134" s="74">
        <f t="shared" si="1"/>
        <v>99.94389901823281</v>
      </c>
    </row>
    <row r="135" spans="1:8" ht="19.5" customHeight="1">
      <c r="A135" s="48"/>
      <c r="B135" s="48" t="s">
        <v>327</v>
      </c>
      <c r="C135" s="175">
        <v>37</v>
      </c>
      <c r="D135" s="175">
        <v>9</v>
      </c>
      <c r="E135" s="180" t="s">
        <v>333</v>
      </c>
      <c r="F135" s="92">
        <v>9292</v>
      </c>
      <c r="G135" s="92">
        <v>9292</v>
      </c>
      <c r="H135" s="74">
        <f>G135/F135*100</f>
        <v>100</v>
      </c>
    </row>
    <row r="136" spans="1:8" ht="19.5" customHeight="1" thickBot="1">
      <c r="A136" s="48"/>
      <c r="B136" s="48" t="s">
        <v>328</v>
      </c>
      <c r="C136" s="175">
        <v>38</v>
      </c>
      <c r="D136" s="175">
        <v>1</v>
      </c>
      <c r="E136" s="180" t="s">
        <v>334</v>
      </c>
      <c r="F136" s="92">
        <v>72021.8</v>
      </c>
      <c r="G136" s="92">
        <v>71480.2</v>
      </c>
      <c r="H136" s="74">
        <f>G136/F136*100</f>
        <v>99.24800546501199</v>
      </c>
    </row>
    <row r="137" spans="1:8" ht="19.5" customHeight="1" thickBot="1">
      <c r="A137" s="131"/>
      <c r="B137" s="177" t="s">
        <v>329</v>
      </c>
      <c r="C137" s="171"/>
      <c r="D137" s="171"/>
      <c r="E137" s="134"/>
      <c r="F137" s="93">
        <f>SUM(F133:F136)</f>
        <v>446291.2</v>
      </c>
      <c r="G137" s="93">
        <f>SUM(G133:G136)</f>
        <v>445749.2</v>
      </c>
      <c r="H137" s="74">
        <f>G137/F137*100</f>
        <v>99.87855462980224</v>
      </c>
    </row>
    <row r="138" spans="1:8" ht="19.5" customHeight="1" thickBot="1">
      <c r="A138" s="131"/>
      <c r="B138" s="169" t="s">
        <v>291</v>
      </c>
      <c r="C138" s="133"/>
      <c r="D138" s="52"/>
      <c r="E138" s="46"/>
      <c r="F138" s="93">
        <f>SUM(F131,F132,F137)</f>
        <v>634563.8</v>
      </c>
      <c r="G138" s="93">
        <f>SUM(G131,G132,G137)</f>
        <v>607629.7</v>
      </c>
      <c r="H138" s="74">
        <f>G138/F138*100</f>
        <v>95.7554937738333</v>
      </c>
    </row>
    <row r="139" spans="1:8" ht="14.25">
      <c r="A139" s="172"/>
      <c r="B139" s="173"/>
      <c r="C139" s="174"/>
      <c r="D139" s="70"/>
      <c r="E139" s="71"/>
      <c r="F139" s="72"/>
      <c r="G139" s="79"/>
      <c r="H139" s="80"/>
    </row>
    <row r="141" ht="14.25">
      <c r="G141" s="101"/>
    </row>
  </sheetData>
  <sheetProtection/>
  <protectedRanges>
    <protectedRange sqref="F133:F134" name="Range2"/>
    <protectedRange sqref="G133" name="Range3_1"/>
  </protectedRanges>
  <mergeCells count="1">
    <mergeCell ref="A1:H1"/>
  </mergeCells>
  <printOptions/>
  <pageMargins left="0.1968503937007874" right="0.1968503937007874" top="0.35433070866141736" bottom="0.35433070866141736" header="0.31496062992125984" footer="0.31496062992125984"/>
  <pageSetup horizontalDpi="600" verticalDpi="600" orientation="portrait" paperSize="9" r:id="rId1"/>
  <ignoredErrors>
    <ignoredError sqref="C95:E9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2018-10-04T09:02:01Z</cp:lastPrinted>
  <dcterms:created xsi:type="dcterms:W3CDTF">2006-09-28T05:33:49Z</dcterms:created>
  <dcterms:modified xsi:type="dcterms:W3CDTF">2021-01-21T13:22:08Z</dcterms:modified>
  <cp:category/>
  <cp:version/>
  <cp:contentType/>
  <cp:contentStatus/>
</cp:coreProperties>
</file>